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FF9AC297-3BF9-4B98-8814-E1B20D1C3E2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Смета 2024" sheetId="4" r:id="rId1"/>
    <sheet name="Лист1" sheetId="7" r:id="rId2"/>
    <sheet name="Лист2" sheetId="8" r:id="rId3"/>
  </sheets>
  <calcPr calcId="191029" refMode="R1C1"/>
</workbook>
</file>

<file path=xl/calcChain.xml><?xml version="1.0" encoding="utf-8"?>
<calcChain xmlns="http://schemas.openxmlformats.org/spreadsheetml/2006/main">
  <c r="D11" i="4" l="1"/>
  <c r="C55" i="4" l="1"/>
  <c r="D55" i="4"/>
  <c r="D39" i="4" l="1"/>
  <c r="C39" i="4" l="1"/>
  <c r="C28" i="4" l="1"/>
  <c r="C34" i="4"/>
  <c r="C49" i="4"/>
  <c r="C62" i="4"/>
  <c r="C71" i="4"/>
  <c r="C22" i="4"/>
  <c r="D13" i="4"/>
  <c r="C6" i="4"/>
  <c r="D5" i="4"/>
  <c r="D4" i="4"/>
  <c r="C73" i="4" l="1"/>
  <c r="D34" i="4"/>
  <c r="D62" i="4"/>
  <c r="D28" i="4"/>
  <c r="D71" i="4"/>
  <c r="D49" i="4"/>
  <c r="D22" i="4"/>
  <c r="D6" i="4"/>
  <c r="D73" i="4" l="1"/>
</calcChain>
</file>

<file path=xl/sharedStrings.xml><?xml version="1.0" encoding="utf-8"?>
<sst xmlns="http://schemas.openxmlformats.org/spreadsheetml/2006/main" count="105" uniqueCount="93">
  <si>
    <t>3.</t>
  </si>
  <si>
    <t>3.1.</t>
  </si>
  <si>
    <t>3.2.</t>
  </si>
  <si>
    <t>Вывоз ТБО</t>
  </si>
  <si>
    <t>Земельный налог</t>
  </si>
  <si>
    <t>Расчетно-кассовое обслуживание</t>
  </si>
  <si>
    <t>Расходы, связанные с содержанием имущества общего пользования товарищества</t>
  </si>
  <si>
    <t>Фонд оплаты труда председателя</t>
  </si>
  <si>
    <t>Бухгалтерское обслуживание</t>
  </si>
  <si>
    <t>1.1.</t>
  </si>
  <si>
    <t>1.2.</t>
  </si>
  <si>
    <t>1.3.</t>
  </si>
  <si>
    <t>1.</t>
  </si>
  <si>
    <t>2.</t>
  </si>
  <si>
    <t>2.1.</t>
  </si>
  <si>
    <t>2.2.</t>
  </si>
  <si>
    <t>4.</t>
  </si>
  <si>
    <t>4.1.</t>
  </si>
  <si>
    <t>Итого</t>
  </si>
  <si>
    <t>5.</t>
  </si>
  <si>
    <t>Расходы, связанные с благоустройством земельных участков общего назначения</t>
  </si>
  <si>
    <t>5.1.</t>
  </si>
  <si>
    <t>6.</t>
  </si>
  <si>
    <t>6.1.</t>
  </si>
  <si>
    <t>Сторожевая охрана</t>
  </si>
  <si>
    <t>6.2.</t>
  </si>
  <si>
    <t>7.</t>
  </si>
  <si>
    <t>7.1.</t>
  </si>
  <si>
    <t>7.2.</t>
  </si>
  <si>
    <t>УСН</t>
  </si>
  <si>
    <t>5.2.</t>
  </si>
  <si>
    <t>ВСЕГО</t>
  </si>
  <si>
    <t>Поступление денежных средств:</t>
  </si>
  <si>
    <t>Членские взносы</t>
  </si>
  <si>
    <t>Плата за пользование инфраструктурой</t>
  </si>
  <si>
    <t>РАСХОДЫ</t>
  </si>
  <si>
    <t>Налоги на ФОТ</t>
  </si>
  <si>
    <t>В месяц</t>
  </si>
  <si>
    <t>В год</t>
  </si>
  <si>
    <t>Пояснения</t>
  </si>
  <si>
    <t>Расходы, связанные с осуществлением расчетов с оператором по обращению с твердыми коммунальными 
отходами, региональным оператором по обращению с твердыми коммунальными отходами на основании 
договоров, заключенных товариществом с этими организациями</t>
  </si>
  <si>
    <t>1.4.</t>
  </si>
  <si>
    <t>Юридические услуги</t>
  </si>
  <si>
    <t>Расходы по управлению</t>
  </si>
  <si>
    <t>1.2</t>
  </si>
  <si>
    <t xml:space="preserve">Расходы на мобильную связь  </t>
  </si>
  <si>
    <t>1.5</t>
  </si>
  <si>
    <t xml:space="preserve">Бухгалтерское программное обеспечение 
</t>
  </si>
  <si>
    <t>1.6</t>
  </si>
  <si>
    <t>1.7</t>
  </si>
  <si>
    <t>Услуги по делопроизводству</t>
  </si>
  <si>
    <t>1.8</t>
  </si>
  <si>
    <t xml:space="preserve">Почтовые и канцелярские расходы, хозтовары для офиса </t>
  </si>
  <si>
    <t>1.9</t>
  </si>
  <si>
    <t>1.10</t>
  </si>
  <si>
    <t>1.11</t>
  </si>
  <si>
    <t>Обслуживание АХК</t>
  </si>
  <si>
    <t>Расходы на ГСМ</t>
  </si>
  <si>
    <t>Обслуживание электросетевого хозяйства СНТ</t>
  </si>
  <si>
    <t>Расходы по ремонту и обслуживанию шлагбаумов ( в том числе материалы)</t>
  </si>
  <si>
    <t>РАСХОДЫ, СВЯЗАННЫЕ С ОСУЩЕСТВЛЕНИЕМ РАСЧЕТОВ С ОРГАНИЗАЦИЯМИ ( ЭЛЕКТРОЭНЕРГИЯ)</t>
  </si>
  <si>
    <t>5.3</t>
  </si>
  <si>
    <t>5.4</t>
  </si>
  <si>
    <t>5.5</t>
  </si>
  <si>
    <t>Расходы, связанные с охраной территории СНТ</t>
  </si>
  <si>
    <t>Расходы на мобильную связь</t>
  </si>
  <si>
    <t>Обслуживание видеокамер</t>
  </si>
  <si>
    <t>Расходы, связанные с уплатой налогов СНТ</t>
  </si>
  <si>
    <t>7.3</t>
  </si>
  <si>
    <t>Судебные расходы</t>
  </si>
  <si>
    <t xml:space="preserve">Расходы по энергообеспечению АХК ,складов и питание ретрансляционной вышки (интернет) ( по показаниям эл/счетчиков ) </t>
  </si>
  <si>
    <t>Расходы по оплате услуг, связанных с благоустройством общественных территорий. Покос травы, уничтожение борщевика,уборка мусора, ремонт игровых и спортивных площадок, зон отдыха, текущий ремонт основных средств. Очистка от снега площадок, въездных групп, дорог ОП,игровых площадок.</t>
  </si>
  <si>
    <t>Расходы, связанные с эксплуатацией и приобретением мелкой техники (триммер,газонокосилка, бензопила, мотоблок УГРА, виброплита, снегоуборщик и прочее) Ремонт и обслуживание.</t>
  </si>
  <si>
    <t>Транспортный налог (УАЗ)</t>
  </si>
  <si>
    <t>Налог на имущество общего пользования</t>
  </si>
  <si>
    <t>Приобретение оборудования для благоустройства общественных территорий</t>
  </si>
  <si>
    <t>Расходы на уличное освещение (по показаниям эл/счетчиков)                                          Расходы на освещение и функционирование въездных групп                                             Расходы на электропитание видеокамер</t>
  </si>
  <si>
    <t>Расходные материалы, используемые для благоустройства территорий ОП, ремонта и обслуживания основных средств. Аренда спецтехники для благоустройства территорий ОП</t>
  </si>
  <si>
    <t>Подсыпка, ремонт  дорог общего пользования асфальтовой крошкой. Аренда тяжелой техники.</t>
  </si>
  <si>
    <t>Расходы, связанные с эксплуатацией УАЗ (ГСМ, уборка улиц СНТ от снега, обслуживание и ремонт)</t>
  </si>
  <si>
    <t>182 уч*1300,00</t>
  </si>
  <si>
    <t>358 уч*1300,00</t>
  </si>
  <si>
    <t>Трактор МТЗ 82.1</t>
  </si>
  <si>
    <t>Ежемесячная оплата по лизингу</t>
  </si>
  <si>
    <t>8.</t>
  </si>
  <si>
    <t>8.1.</t>
  </si>
  <si>
    <t>8.2.</t>
  </si>
  <si>
    <t>8.3</t>
  </si>
  <si>
    <t>8.4</t>
  </si>
  <si>
    <t>8.5</t>
  </si>
  <si>
    <t>Расходы на ГСМ, обслуживание, страхование</t>
  </si>
  <si>
    <t>Проект  ПРИХОДНО-РАСХОДНОЙ СМЕТЫ СНТ "ВЕРХОВЬЕ" НА ПЕРИОД 2025 Г</t>
  </si>
  <si>
    <t>5.6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</si>
</sst>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0" fillId="2" borderId="1" xfId="0" applyFill="1" applyBorder="1"/>
    <xf numFmtId="0" fontId="0" fillId="2" borderId="0" xfId="0" applyFill="1"/>
    <xf numFmtId="0" fontId="0" fillId="2" borderId="1" xfId="0" applyFill="1" applyBorder="1" applyAlignment="1">
      <alignment wrapText="1"/>
    </xf>
    <xf numFmtId="0" fontId="0" fillId="2" borderId="2" xfId="0" applyFill="1" applyBorder="1"/>
    <xf numFmtId="49" fontId="0" fillId="2" borderId="1" xfId="0" applyNumberFormat="1" applyFill="1" applyBorder="1"/>
    <xf numFmtId="0" fontId="0" fillId="2" borderId="9" xfId="0" applyFill="1" applyBorder="1" applyAlignment="1">
      <alignment wrapText="1"/>
    </xf>
    <xf numFmtId="0" fontId="4" fillId="2" borderId="1" xfId="0" applyFont="1" applyFill="1" applyBorder="1" applyAlignment="1">
      <alignment horizontal="left" wrapText="1"/>
    </xf>
    <xf numFmtId="49" fontId="0" fillId="2" borderId="0" xfId="0" applyNumberFormat="1" applyFill="1"/>
    <xf numFmtId="49" fontId="0" fillId="2" borderId="3" xfId="0" applyNumberFormat="1" applyFill="1" applyBorder="1"/>
    <xf numFmtId="49" fontId="0" fillId="2" borderId="8" xfId="0" applyNumberFormat="1" applyFill="1" applyBorder="1"/>
    <xf numFmtId="49" fontId="0" fillId="2" borderId="2" xfId="0" applyNumberFormat="1" applyFill="1" applyBorder="1"/>
    <xf numFmtId="49" fontId="4" fillId="2" borderId="1" xfId="0" applyNumberFormat="1" applyFont="1" applyFill="1" applyBorder="1" applyAlignment="1">
      <alignment horizontal="left"/>
    </xf>
    <xf numFmtId="4" fontId="0" fillId="2" borderId="0" xfId="0" applyNumberFormat="1" applyFill="1"/>
    <xf numFmtId="4" fontId="0" fillId="2" borderId="1" xfId="0" applyNumberFormat="1" applyFill="1" applyBorder="1" applyAlignment="1">
      <alignment wrapText="1"/>
    </xf>
    <xf numFmtId="4" fontId="0" fillId="2" borderId="1" xfId="0" applyNumberFormat="1" applyFill="1" applyBorder="1"/>
    <xf numFmtId="0" fontId="4" fillId="2" borderId="0" xfId="0" applyFont="1" applyFill="1" applyAlignment="1">
      <alignment horizontal="center" wrapText="1"/>
    </xf>
    <xf numFmtId="4" fontId="4" fillId="2" borderId="0" xfId="0" applyNumberFormat="1" applyFont="1" applyFill="1" applyAlignment="1">
      <alignment horizontal="center" wrapText="1"/>
    </xf>
    <xf numFmtId="4" fontId="0" fillId="2" borderId="2" xfId="0" applyNumberFormat="1" applyFill="1" applyBorder="1"/>
    <xf numFmtId="49" fontId="4" fillId="2" borderId="4" xfId="0" applyNumberFormat="1" applyFont="1" applyFill="1" applyBorder="1" applyAlignment="1">
      <alignment horizontal="left"/>
    </xf>
    <xf numFmtId="0" fontId="4" fillId="2" borderId="5" xfId="0" applyFont="1" applyFill="1" applyBorder="1"/>
    <xf numFmtId="0" fontId="4" fillId="2" borderId="0" xfId="0" applyFont="1" applyFill="1"/>
    <xf numFmtId="49" fontId="4" fillId="3" borderId="1" xfId="0" applyNumberFormat="1" applyFont="1" applyFill="1" applyBorder="1"/>
    <xf numFmtId="0" fontId="4" fillId="3" borderId="1" xfId="0" applyFont="1" applyFill="1" applyBorder="1"/>
    <xf numFmtId="4" fontId="4" fillId="3" borderId="1" xfId="0" applyNumberFormat="1" applyFont="1" applyFill="1" applyBorder="1"/>
    <xf numFmtId="49" fontId="4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wrapText="1"/>
    </xf>
    <xf numFmtId="4" fontId="4" fillId="3" borderId="1" xfId="0" applyNumberFormat="1" applyFont="1" applyFill="1" applyBorder="1" applyAlignment="1">
      <alignment wrapText="1"/>
    </xf>
    <xf numFmtId="49" fontId="8" fillId="2" borderId="6" xfId="0" applyNumberFormat="1" applyFont="1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4" fontId="4" fillId="2" borderId="10" xfId="0" applyNumberFormat="1" applyFont="1" applyFill="1" applyBorder="1" applyAlignment="1">
      <alignment horizontal="center" wrapText="1"/>
    </xf>
    <xf numFmtId="49" fontId="0" fillId="2" borderId="11" xfId="0" applyNumberFormat="1" applyFill="1" applyBorder="1"/>
    <xf numFmtId="0" fontId="0" fillId="2" borderId="11" xfId="0" applyFill="1" applyBorder="1" applyAlignment="1">
      <alignment wrapText="1"/>
    </xf>
    <xf numFmtId="4" fontId="0" fillId="2" borderId="11" xfId="0" applyNumberFormat="1" applyFill="1" applyBorder="1" applyAlignment="1">
      <alignment wrapText="1"/>
    </xf>
    <xf numFmtId="49" fontId="0" fillId="2" borderId="12" xfId="0" applyNumberFormat="1" applyFill="1" applyBorder="1"/>
    <xf numFmtId="0" fontId="4" fillId="2" borderId="13" xfId="0" applyFont="1" applyFill="1" applyBorder="1"/>
    <xf numFmtId="4" fontId="3" fillId="2" borderId="1" xfId="0" applyNumberFormat="1" applyFont="1" applyFill="1" applyBorder="1"/>
    <xf numFmtId="4" fontId="8" fillId="2" borderId="15" xfId="0" applyNumberFormat="1" applyFont="1" applyFill="1" applyBorder="1" applyAlignment="1">
      <alignment horizontal="center" wrapText="1"/>
    </xf>
    <xf numFmtId="4" fontId="0" fillId="2" borderId="14" xfId="0" applyNumberFormat="1" applyFill="1" applyBorder="1" applyAlignment="1">
      <alignment wrapText="1"/>
    </xf>
    <xf numFmtId="4" fontId="4" fillId="2" borderId="9" xfId="0" applyNumberFormat="1" applyFont="1" applyFill="1" applyBorder="1" applyAlignment="1">
      <alignment wrapText="1"/>
    </xf>
    <xf numFmtId="4" fontId="4" fillId="2" borderId="16" xfId="0" applyNumberFormat="1" applyFont="1" applyFill="1" applyBorder="1" applyAlignment="1">
      <alignment wrapText="1"/>
    </xf>
    <xf numFmtId="0" fontId="0" fillId="2" borderId="1" xfId="0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/>
    </xf>
    <xf numFmtId="4" fontId="0" fillId="2" borderId="1" xfId="0" applyNumberForma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49" fontId="1" fillId="3" borderId="1" xfId="0" applyNumberFormat="1" applyFont="1" applyFill="1" applyBorder="1"/>
    <xf numFmtId="49" fontId="1" fillId="2" borderId="1" xfId="0" applyNumberFormat="1" applyFont="1" applyFill="1" applyBorder="1"/>
    <xf numFmtId="0" fontId="4" fillId="2" borderId="1" xfId="0" applyFont="1" applyFill="1" applyBorder="1" applyAlignment="1">
      <alignment wrapText="1"/>
    </xf>
    <xf numFmtId="4" fontId="4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0" fontId="8" fillId="2" borderId="1" xfId="0" applyFont="1" applyFill="1" applyBorder="1"/>
    <xf numFmtId="4" fontId="0" fillId="2" borderId="17" xfId="0" applyNumberFormat="1" applyFill="1" applyBorder="1"/>
    <xf numFmtId="4" fontId="0" fillId="2" borderId="14" xfId="0" applyNumberFormat="1" applyFill="1" applyBorder="1"/>
    <xf numFmtId="4" fontId="0" fillId="2" borderId="14" xfId="0" applyNumberFormat="1" applyFill="1" applyBorder="1" applyAlignment="1">
      <alignment horizontal="right" vertical="center"/>
    </xf>
    <xf numFmtId="4" fontId="4" fillId="3" borderId="14" xfId="0" applyNumberFormat="1" applyFont="1" applyFill="1" applyBorder="1"/>
    <xf numFmtId="0" fontId="4" fillId="2" borderId="14" xfId="0" applyFont="1" applyFill="1" applyBorder="1" applyAlignment="1">
      <alignment horizontal="left" wrapText="1"/>
    </xf>
    <xf numFmtId="4" fontId="4" fillId="3" borderId="14" xfId="0" applyNumberFormat="1" applyFont="1" applyFill="1" applyBorder="1" applyAlignment="1">
      <alignment horizontal="right"/>
    </xf>
    <xf numFmtId="4" fontId="4" fillId="3" borderId="14" xfId="0" applyNumberFormat="1" applyFont="1" applyFill="1" applyBorder="1" applyAlignment="1">
      <alignment wrapText="1"/>
    </xf>
    <xf numFmtId="4" fontId="4" fillId="2" borderId="14" xfId="0" applyNumberFormat="1" applyFont="1" applyFill="1" applyBorder="1" applyAlignment="1">
      <alignment wrapText="1"/>
    </xf>
    <xf numFmtId="4" fontId="1" fillId="2" borderId="14" xfId="0" applyNumberFormat="1" applyFont="1" applyFill="1" applyBorder="1" applyAlignment="1">
      <alignment wrapText="1"/>
    </xf>
    <xf numFmtId="4" fontId="8" fillId="2" borderId="18" xfId="0" applyNumberFormat="1" applyFont="1" applyFill="1" applyBorder="1" applyAlignment="1">
      <alignment horizontal="center"/>
    </xf>
    <xf numFmtId="4" fontId="0" fillId="2" borderId="19" xfId="0" applyNumberFormat="1" applyFill="1" applyBorder="1"/>
    <xf numFmtId="4" fontId="0" fillId="2" borderId="20" xfId="0" applyNumberFormat="1" applyFill="1" applyBorder="1"/>
    <xf numFmtId="4" fontId="4" fillId="2" borderId="22" xfId="0" applyNumberFormat="1" applyFont="1" applyFill="1" applyBorder="1" applyAlignment="1">
      <alignment horizontal="center" wrapText="1"/>
    </xf>
    <xf numFmtId="0" fontId="0" fillId="2" borderId="21" xfId="0" applyFill="1" applyBorder="1"/>
    <xf numFmtId="0" fontId="4" fillId="2" borderId="21" xfId="0" applyFont="1" applyFill="1" applyBorder="1"/>
    <xf numFmtId="0" fontId="8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4" xfId="0" applyFont="1" applyFill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tabSelected="1" workbookViewId="0">
      <selection activeCell="B1" sqref="B1:D1"/>
    </sheetView>
  </sheetViews>
  <sheetFormatPr defaultColWidth="9.1796875" defaultRowHeight="14.5" x14ac:dyDescent="0.35"/>
  <cols>
    <col min="1" max="1" width="9.1796875" style="8"/>
    <col min="2" max="2" width="71.26953125" style="2" customWidth="1"/>
    <col min="3" max="4" width="21" style="13" customWidth="1"/>
    <col min="5" max="5" width="2.54296875" style="2" customWidth="1"/>
    <col min="6" max="6" width="16.81640625" style="2" customWidth="1"/>
    <col min="7" max="16384" width="9.1796875" style="2"/>
  </cols>
  <sheetData>
    <row r="1" spans="1:6" ht="33" customHeight="1" thickBot="1" x14ac:dyDescent="0.5">
      <c r="B1" s="73" t="s">
        <v>91</v>
      </c>
      <c r="C1" s="73"/>
      <c r="D1" s="73"/>
    </row>
    <row r="2" spans="1:6" ht="9" hidden="1" customHeight="1" thickBot="1" x14ac:dyDescent="0.4"/>
    <row r="3" spans="1:6" s="32" customFormat="1" ht="18.75" customHeight="1" x14ac:dyDescent="0.35">
      <c r="A3" s="30" t="s">
        <v>12</v>
      </c>
      <c r="B3" s="33" t="s">
        <v>32</v>
      </c>
      <c r="C3" s="31" t="s">
        <v>37</v>
      </c>
      <c r="D3" s="42" t="s">
        <v>38</v>
      </c>
      <c r="E3" s="66"/>
      <c r="F3" s="72" t="s">
        <v>39</v>
      </c>
    </row>
    <row r="4" spans="1:6" x14ac:dyDescent="0.35">
      <c r="A4" s="9" t="s">
        <v>9</v>
      </c>
      <c r="B4" s="3" t="s">
        <v>33</v>
      </c>
      <c r="C4" s="14">
        <v>465400</v>
      </c>
      <c r="D4" s="43">
        <f>C4*12</f>
        <v>5584800</v>
      </c>
      <c r="E4" s="67"/>
      <c r="F4" s="1" t="s">
        <v>81</v>
      </c>
    </row>
    <row r="5" spans="1:6" ht="15" customHeight="1" x14ac:dyDescent="0.35">
      <c r="A5" s="9" t="s">
        <v>10</v>
      </c>
      <c r="B5" s="3" t="s">
        <v>34</v>
      </c>
      <c r="C5" s="14">
        <v>236600</v>
      </c>
      <c r="D5" s="43">
        <f>C5*12</f>
        <v>2839200</v>
      </c>
      <c r="E5" s="67"/>
      <c r="F5" s="1" t="s">
        <v>80</v>
      </c>
    </row>
    <row r="6" spans="1:6" ht="15" thickBot="1" x14ac:dyDescent="0.4">
      <c r="A6" s="10"/>
      <c r="B6" s="6" t="s">
        <v>18</v>
      </c>
      <c r="C6" s="44">
        <f>SUM(C4:C5)</f>
        <v>702000</v>
      </c>
      <c r="D6" s="45">
        <f>SUM(D4:D5)</f>
        <v>8424000</v>
      </c>
      <c r="E6" s="68"/>
      <c r="F6" s="1"/>
    </row>
    <row r="7" spans="1:6" ht="6" customHeight="1" thickBot="1" x14ac:dyDescent="0.4">
      <c r="A7" s="36"/>
      <c r="B7" s="37"/>
      <c r="C7" s="38"/>
      <c r="D7" s="38"/>
    </row>
    <row r="8" spans="1:6" ht="18" customHeight="1" thickTop="1" thickBot="1" x14ac:dyDescent="0.5">
      <c r="A8" s="39"/>
      <c r="B8" s="34" t="s">
        <v>35</v>
      </c>
      <c r="C8" s="35"/>
      <c r="D8" s="69"/>
      <c r="E8" s="70"/>
    </row>
    <row r="9" spans="1:6" ht="5.25" customHeight="1" thickTop="1" thickBot="1" x14ac:dyDescent="0.4">
      <c r="B9" s="16"/>
      <c r="C9" s="17"/>
      <c r="D9" s="17"/>
      <c r="E9" s="70"/>
    </row>
    <row r="10" spans="1:6" ht="15" thickBot="1" x14ac:dyDescent="0.4">
      <c r="A10" s="19" t="s">
        <v>12</v>
      </c>
      <c r="B10" s="20" t="s">
        <v>43</v>
      </c>
      <c r="C10" s="20" t="s">
        <v>37</v>
      </c>
      <c r="D10" s="40" t="s">
        <v>38</v>
      </c>
      <c r="E10" s="70"/>
    </row>
    <row r="11" spans="1:6" x14ac:dyDescent="0.35">
      <c r="A11" s="11" t="s">
        <v>9</v>
      </c>
      <c r="B11" s="4" t="s">
        <v>7</v>
      </c>
      <c r="C11" s="18">
        <v>46000</v>
      </c>
      <c r="D11" s="57">
        <f t="shared" ref="D11:D13" si="0">C11*12</f>
        <v>552000</v>
      </c>
      <c r="E11" s="70"/>
    </row>
    <row r="12" spans="1:6" x14ac:dyDescent="0.35">
      <c r="A12" s="11" t="s">
        <v>44</v>
      </c>
      <c r="B12" s="4" t="s">
        <v>45</v>
      </c>
      <c r="C12" s="18">
        <v>665</v>
      </c>
      <c r="D12" s="57">
        <v>8000</v>
      </c>
      <c r="E12" s="70"/>
    </row>
    <row r="13" spans="1:6" x14ac:dyDescent="0.35">
      <c r="A13" s="5" t="s">
        <v>11</v>
      </c>
      <c r="B13" s="1" t="s">
        <v>8</v>
      </c>
      <c r="C13" s="41">
        <v>35000</v>
      </c>
      <c r="D13" s="58">
        <f t="shared" si="0"/>
        <v>420000</v>
      </c>
      <c r="E13" s="70"/>
    </row>
    <row r="14" spans="1:6" ht="13.9" customHeight="1" x14ac:dyDescent="0.35">
      <c r="A14" s="47" t="s">
        <v>41</v>
      </c>
      <c r="B14" s="46" t="s">
        <v>47</v>
      </c>
      <c r="C14" s="48">
        <v>4584</v>
      </c>
      <c r="D14" s="59">
        <v>55000</v>
      </c>
      <c r="E14" s="70"/>
    </row>
    <row r="15" spans="1:6" x14ac:dyDescent="0.35">
      <c r="A15" s="5" t="s">
        <v>46</v>
      </c>
      <c r="B15" s="1" t="s">
        <v>5</v>
      </c>
      <c r="C15" s="15">
        <v>2084</v>
      </c>
      <c r="D15" s="58">
        <v>25000</v>
      </c>
      <c r="E15" s="70"/>
    </row>
    <row r="16" spans="1:6" x14ac:dyDescent="0.35">
      <c r="A16" s="5" t="s">
        <v>48</v>
      </c>
      <c r="B16" s="1" t="s">
        <v>42</v>
      </c>
      <c r="C16" s="15">
        <v>5000</v>
      </c>
      <c r="D16" s="58">
        <v>60000</v>
      </c>
      <c r="E16" s="70"/>
    </row>
    <row r="17" spans="1:5" x14ac:dyDescent="0.35">
      <c r="A17" s="5" t="s">
        <v>49</v>
      </c>
      <c r="B17" s="1" t="s">
        <v>69</v>
      </c>
      <c r="C17" s="15">
        <v>5000</v>
      </c>
      <c r="D17" s="58">
        <v>60000</v>
      </c>
      <c r="E17" s="70"/>
    </row>
    <row r="18" spans="1:5" x14ac:dyDescent="0.35">
      <c r="A18" s="5" t="s">
        <v>51</v>
      </c>
      <c r="B18" s="1" t="s">
        <v>50</v>
      </c>
      <c r="C18" s="15">
        <v>23000</v>
      </c>
      <c r="D18" s="58">
        <v>276000</v>
      </c>
      <c r="E18" s="70"/>
    </row>
    <row r="19" spans="1:5" x14ac:dyDescent="0.35">
      <c r="A19" s="5" t="s">
        <v>53</v>
      </c>
      <c r="B19" s="49" t="s">
        <v>52</v>
      </c>
      <c r="C19" s="15">
        <v>1667</v>
      </c>
      <c r="D19" s="58">
        <v>20000</v>
      </c>
      <c r="E19" s="70"/>
    </row>
    <row r="20" spans="1:5" x14ac:dyDescent="0.35">
      <c r="A20" s="5" t="s">
        <v>54</v>
      </c>
      <c r="B20" s="1" t="s">
        <v>56</v>
      </c>
      <c r="C20" s="15">
        <v>3334</v>
      </c>
      <c r="D20" s="58">
        <v>40000</v>
      </c>
      <c r="E20" s="70"/>
    </row>
    <row r="21" spans="1:5" ht="13.5" customHeight="1" x14ac:dyDescent="0.35">
      <c r="A21" s="5" t="s">
        <v>55</v>
      </c>
      <c r="B21" s="49" t="s">
        <v>57</v>
      </c>
      <c r="C21" s="15">
        <v>8000</v>
      </c>
      <c r="D21" s="58">
        <v>96000</v>
      </c>
      <c r="E21" s="70"/>
    </row>
    <row r="22" spans="1:5" s="21" customFormat="1" x14ac:dyDescent="0.35">
      <c r="A22" s="22"/>
      <c r="B22" s="23" t="s">
        <v>18</v>
      </c>
      <c r="C22" s="24">
        <f>SUM(C11:C21)</f>
        <v>134334</v>
      </c>
      <c r="D22" s="60">
        <f>SUM(D11:D21)</f>
        <v>1612000</v>
      </c>
      <c r="E22" s="71"/>
    </row>
    <row r="23" spans="1:5" ht="4.5" customHeight="1" x14ac:dyDescent="0.35">
      <c r="A23" s="5"/>
      <c r="B23" s="1"/>
      <c r="C23" s="15"/>
      <c r="D23" s="58"/>
      <c r="E23" s="70"/>
    </row>
    <row r="24" spans="1:5" x14ac:dyDescent="0.35">
      <c r="A24" s="12" t="s">
        <v>13</v>
      </c>
      <c r="B24" s="74" t="s">
        <v>6</v>
      </c>
      <c r="C24" s="74"/>
      <c r="D24" s="75"/>
      <c r="E24" s="70"/>
    </row>
    <row r="25" spans="1:5" ht="4.5" customHeight="1" x14ac:dyDescent="0.35">
      <c r="A25" s="12"/>
      <c r="B25" s="7"/>
      <c r="C25" s="7"/>
      <c r="D25" s="61"/>
      <c r="E25" s="70"/>
    </row>
    <row r="26" spans="1:5" x14ac:dyDescent="0.35">
      <c r="A26" s="5" t="s">
        <v>14</v>
      </c>
      <c r="B26" s="3" t="s">
        <v>58</v>
      </c>
      <c r="C26" s="14">
        <v>33000</v>
      </c>
      <c r="D26" s="43">
        <v>396000</v>
      </c>
      <c r="E26" s="70"/>
    </row>
    <row r="27" spans="1:5" ht="18" customHeight="1" x14ac:dyDescent="0.35">
      <c r="A27" s="5" t="s">
        <v>15</v>
      </c>
      <c r="B27" s="49" t="s">
        <v>59</v>
      </c>
      <c r="C27" s="14">
        <v>10000</v>
      </c>
      <c r="D27" s="43">
        <v>120000</v>
      </c>
      <c r="E27" s="70"/>
    </row>
    <row r="28" spans="1:5" x14ac:dyDescent="0.35">
      <c r="A28" s="22"/>
      <c r="B28" s="23" t="s">
        <v>18</v>
      </c>
      <c r="C28" s="24">
        <f>SUM(C26:C27)</f>
        <v>43000</v>
      </c>
      <c r="D28" s="60">
        <f>SUM(D26:D27)</f>
        <v>516000</v>
      </c>
      <c r="E28" s="70"/>
    </row>
    <row r="29" spans="1:5" ht="5.25" customHeight="1" x14ac:dyDescent="0.35">
      <c r="A29" s="5"/>
      <c r="B29" s="1"/>
      <c r="C29" s="15"/>
      <c r="D29" s="58"/>
      <c r="E29" s="70"/>
    </row>
    <row r="30" spans="1:5" ht="20.25" customHeight="1" x14ac:dyDescent="0.35">
      <c r="A30" s="5" t="s">
        <v>0</v>
      </c>
      <c r="B30" s="74" t="s">
        <v>60</v>
      </c>
      <c r="C30" s="74"/>
      <c r="D30" s="75"/>
      <c r="E30" s="70"/>
    </row>
    <row r="31" spans="1:5" ht="3.65" hidden="1" customHeight="1" x14ac:dyDescent="0.35">
      <c r="A31" s="5"/>
      <c r="B31" s="7"/>
      <c r="C31" s="7"/>
      <c r="D31" s="61"/>
      <c r="E31" s="70"/>
    </row>
    <row r="32" spans="1:5" ht="49.5" customHeight="1" x14ac:dyDescent="0.35">
      <c r="A32" s="5" t="s">
        <v>1</v>
      </c>
      <c r="B32" s="3" t="s">
        <v>76</v>
      </c>
      <c r="C32" s="14">
        <v>25000</v>
      </c>
      <c r="D32" s="43">
        <v>300000</v>
      </c>
      <c r="E32" s="70"/>
    </row>
    <row r="33" spans="1:5" ht="30.75" customHeight="1" x14ac:dyDescent="0.35">
      <c r="A33" s="5" t="s">
        <v>2</v>
      </c>
      <c r="B33" s="3" t="s">
        <v>70</v>
      </c>
      <c r="C33" s="14">
        <v>5833</v>
      </c>
      <c r="D33" s="43">
        <v>70000</v>
      </c>
      <c r="E33" s="70"/>
    </row>
    <row r="34" spans="1:5" x14ac:dyDescent="0.35">
      <c r="A34" s="22"/>
      <c r="B34" s="23" t="s">
        <v>18</v>
      </c>
      <c r="C34" s="24">
        <f>SUM(C32:C33)</f>
        <v>30833</v>
      </c>
      <c r="D34" s="60">
        <f>SUM(D32:D33)</f>
        <v>370000</v>
      </c>
      <c r="E34" s="70"/>
    </row>
    <row r="35" spans="1:5" ht="6.75" customHeight="1" x14ac:dyDescent="0.35">
      <c r="A35" s="5"/>
      <c r="B35" s="1"/>
      <c r="C35" s="15"/>
      <c r="D35" s="58"/>
      <c r="E35" s="70"/>
    </row>
    <row r="36" spans="1:5" ht="45" customHeight="1" x14ac:dyDescent="0.35">
      <c r="A36" s="5" t="s">
        <v>16</v>
      </c>
      <c r="B36" s="74" t="s">
        <v>40</v>
      </c>
      <c r="C36" s="74"/>
      <c r="D36" s="75"/>
      <c r="E36" s="70"/>
    </row>
    <row r="37" spans="1:5" ht="6" customHeight="1" x14ac:dyDescent="0.35">
      <c r="A37" s="5"/>
      <c r="B37" s="7"/>
      <c r="C37" s="7"/>
      <c r="D37" s="61"/>
      <c r="E37" s="70"/>
    </row>
    <row r="38" spans="1:5" x14ac:dyDescent="0.35">
      <c r="A38" s="5" t="s">
        <v>17</v>
      </c>
      <c r="B38" s="1" t="s">
        <v>3</v>
      </c>
      <c r="C38" s="15">
        <v>83334</v>
      </c>
      <c r="D38" s="58">
        <v>1000000</v>
      </c>
      <c r="E38" s="70"/>
    </row>
    <row r="39" spans="1:5" x14ac:dyDescent="0.35">
      <c r="A39" s="25"/>
      <c r="B39" s="26" t="s">
        <v>18</v>
      </c>
      <c r="C39" s="27">
        <f>SUM(C38)</f>
        <v>83334</v>
      </c>
      <c r="D39" s="62">
        <f>D38</f>
        <v>1000000</v>
      </c>
      <c r="E39" s="70"/>
    </row>
    <row r="40" spans="1:5" ht="6.75" customHeight="1" x14ac:dyDescent="0.35">
      <c r="A40" s="5"/>
      <c r="B40" s="1"/>
      <c r="C40" s="15"/>
      <c r="D40" s="58"/>
      <c r="E40" s="70"/>
    </row>
    <row r="41" spans="1:5" x14ac:dyDescent="0.35">
      <c r="A41" s="5" t="s">
        <v>19</v>
      </c>
      <c r="B41" s="74" t="s">
        <v>20</v>
      </c>
      <c r="C41" s="74"/>
      <c r="D41" s="75"/>
      <c r="E41" s="70"/>
    </row>
    <row r="42" spans="1:5" ht="6" customHeight="1" x14ac:dyDescent="0.35">
      <c r="A42" s="5"/>
      <c r="B42" s="7"/>
      <c r="C42" s="7"/>
      <c r="D42" s="61"/>
      <c r="E42" s="70"/>
    </row>
    <row r="43" spans="1:5" ht="75.75" customHeight="1" x14ac:dyDescent="0.35">
      <c r="A43" s="5" t="s">
        <v>21</v>
      </c>
      <c r="B43" s="3" t="s">
        <v>71</v>
      </c>
      <c r="C43" s="14">
        <v>83334</v>
      </c>
      <c r="D43" s="43">
        <v>1000000</v>
      </c>
      <c r="E43" s="70"/>
    </row>
    <row r="44" spans="1:5" ht="30" customHeight="1" x14ac:dyDescent="0.35">
      <c r="A44" s="5" t="s">
        <v>30</v>
      </c>
      <c r="B44" s="3" t="s">
        <v>79</v>
      </c>
      <c r="C44" s="14">
        <v>13333</v>
      </c>
      <c r="D44" s="43">
        <v>160000</v>
      </c>
      <c r="E44" s="70"/>
    </row>
    <row r="45" spans="1:5" ht="46.5" customHeight="1" x14ac:dyDescent="0.35">
      <c r="A45" s="5" t="s">
        <v>61</v>
      </c>
      <c r="B45" s="3" t="s">
        <v>72</v>
      </c>
      <c r="C45" s="14">
        <v>4166</v>
      </c>
      <c r="D45" s="43">
        <v>50000</v>
      </c>
      <c r="E45" s="70"/>
    </row>
    <row r="46" spans="1:5" ht="47.25" customHeight="1" x14ac:dyDescent="0.35">
      <c r="A46" s="5" t="s">
        <v>62</v>
      </c>
      <c r="B46" s="3" t="s">
        <v>77</v>
      </c>
      <c r="C46" s="14">
        <v>20832</v>
      </c>
      <c r="D46" s="43">
        <v>250000</v>
      </c>
      <c r="E46" s="70"/>
    </row>
    <row r="47" spans="1:5" ht="31.5" customHeight="1" x14ac:dyDescent="0.35">
      <c r="A47" s="5" t="s">
        <v>63</v>
      </c>
      <c r="B47" s="3" t="s">
        <v>75</v>
      </c>
      <c r="C47" s="14">
        <v>6108</v>
      </c>
      <c r="D47" s="43">
        <v>73300</v>
      </c>
      <c r="E47" s="70"/>
    </row>
    <row r="48" spans="1:5" ht="29" x14ac:dyDescent="0.35">
      <c r="A48" s="5" t="s">
        <v>92</v>
      </c>
      <c r="B48" s="3" t="s">
        <v>78</v>
      </c>
      <c r="C48" s="14">
        <v>66667</v>
      </c>
      <c r="D48" s="43">
        <v>800000</v>
      </c>
      <c r="E48" s="70"/>
    </row>
    <row r="49" spans="1:5" x14ac:dyDescent="0.35">
      <c r="A49" s="22"/>
      <c r="B49" s="28" t="s">
        <v>18</v>
      </c>
      <c r="C49" s="29">
        <f>SUM(C43:C48)</f>
        <v>194440</v>
      </c>
      <c r="D49" s="63">
        <f>SUM(D43:D48)</f>
        <v>2333300</v>
      </c>
      <c r="E49" s="70"/>
    </row>
    <row r="50" spans="1:5" ht="4.5" customHeight="1" x14ac:dyDescent="0.35">
      <c r="A50" s="22"/>
      <c r="B50" s="28"/>
      <c r="C50" s="29"/>
      <c r="D50" s="63"/>
      <c r="E50" s="70"/>
    </row>
    <row r="51" spans="1:5" x14ac:dyDescent="0.35">
      <c r="A51" s="51" t="s">
        <v>22</v>
      </c>
      <c r="B51" s="52" t="s">
        <v>82</v>
      </c>
      <c r="C51" s="53"/>
      <c r="D51" s="64"/>
      <c r="E51" s="70"/>
    </row>
    <row r="52" spans="1:5" ht="4.5" customHeight="1" x14ac:dyDescent="0.35">
      <c r="A52" s="51"/>
      <c r="B52" s="52"/>
      <c r="C52" s="53"/>
      <c r="D52" s="64"/>
      <c r="E52" s="70"/>
    </row>
    <row r="53" spans="1:5" x14ac:dyDescent="0.35">
      <c r="A53" s="51" t="s">
        <v>23</v>
      </c>
      <c r="B53" s="54" t="s">
        <v>83</v>
      </c>
      <c r="C53" s="55">
        <v>47000</v>
      </c>
      <c r="D53" s="65">
        <v>564000</v>
      </c>
      <c r="E53" s="70"/>
    </row>
    <row r="54" spans="1:5" x14ac:dyDescent="0.35">
      <c r="A54" s="51" t="s">
        <v>25</v>
      </c>
      <c r="B54" s="54" t="s">
        <v>90</v>
      </c>
      <c r="C54" s="55">
        <v>20833</v>
      </c>
      <c r="D54" s="65">
        <v>250000</v>
      </c>
      <c r="E54" s="70"/>
    </row>
    <row r="55" spans="1:5" x14ac:dyDescent="0.35">
      <c r="A55" s="50"/>
      <c r="B55" s="28" t="s">
        <v>18</v>
      </c>
      <c r="C55" s="29">
        <f>C53+C54</f>
        <v>67833</v>
      </c>
      <c r="D55" s="63">
        <f>D53+D54</f>
        <v>814000</v>
      </c>
      <c r="E55" s="70"/>
    </row>
    <row r="56" spans="1:5" ht="3.75" customHeight="1" x14ac:dyDescent="0.35">
      <c r="A56" s="5"/>
      <c r="B56" s="3"/>
      <c r="C56" s="14"/>
      <c r="D56" s="43"/>
      <c r="E56" s="70"/>
    </row>
    <row r="57" spans="1:5" x14ac:dyDescent="0.35">
      <c r="A57" s="5" t="s">
        <v>26</v>
      </c>
      <c r="B57" s="74" t="s">
        <v>64</v>
      </c>
      <c r="C57" s="74"/>
      <c r="D57" s="75"/>
      <c r="E57" s="70"/>
    </row>
    <row r="58" spans="1:5" ht="4.5" customHeight="1" x14ac:dyDescent="0.35">
      <c r="A58" s="5"/>
      <c r="B58" s="7"/>
      <c r="C58" s="7"/>
      <c r="D58" s="61"/>
      <c r="E58" s="70"/>
    </row>
    <row r="59" spans="1:5" x14ac:dyDescent="0.35">
      <c r="A59" s="5" t="s">
        <v>27</v>
      </c>
      <c r="B59" s="1" t="s">
        <v>24</v>
      </c>
      <c r="C59" s="15">
        <v>85000</v>
      </c>
      <c r="D59" s="58">
        <v>1020000</v>
      </c>
      <c r="E59" s="70"/>
    </row>
    <row r="60" spans="1:5" x14ac:dyDescent="0.35">
      <c r="A60" s="5" t="s">
        <v>28</v>
      </c>
      <c r="B60" s="1" t="s">
        <v>65</v>
      </c>
      <c r="C60" s="15">
        <v>667</v>
      </c>
      <c r="D60" s="58">
        <v>8000</v>
      </c>
      <c r="E60" s="70"/>
    </row>
    <row r="61" spans="1:5" x14ac:dyDescent="0.35">
      <c r="A61" s="5" t="s">
        <v>68</v>
      </c>
      <c r="B61" s="1" t="s">
        <v>66</v>
      </c>
      <c r="C61" s="15">
        <v>35200</v>
      </c>
      <c r="D61" s="58">
        <v>422400</v>
      </c>
      <c r="E61" s="70"/>
    </row>
    <row r="62" spans="1:5" x14ac:dyDescent="0.35">
      <c r="A62" s="22"/>
      <c r="B62" s="23" t="s">
        <v>18</v>
      </c>
      <c r="C62" s="24">
        <f>SUM(C59:C61)</f>
        <v>120867</v>
      </c>
      <c r="D62" s="60">
        <f>SUM(D59:D61)</f>
        <v>1450400</v>
      </c>
      <c r="E62" s="70"/>
    </row>
    <row r="63" spans="1:5" ht="4.5" customHeight="1" x14ac:dyDescent="0.35">
      <c r="A63" s="5"/>
      <c r="B63" s="1"/>
      <c r="C63" s="15"/>
      <c r="D63" s="58"/>
      <c r="E63" s="70"/>
    </row>
    <row r="64" spans="1:5" x14ac:dyDescent="0.35">
      <c r="A64" s="5" t="s">
        <v>84</v>
      </c>
      <c r="B64" s="74" t="s">
        <v>67</v>
      </c>
      <c r="C64" s="74"/>
      <c r="D64" s="75"/>
      <c r="E64" s="70"/>
    </row>
    <row r="65" spans="1:5" ht="5.25" customHeight="1" x14ac:dyDescent="0.35">
      <c r="A65" s="5"/>
      <c r="B65" s="7"/>
      <c r="C65" s="7"/>
      <c r="D65" s="61"/>
      <c r="E65" s="70"/>
    </row>
    <row r="66" spans="1:5" x14ac:dyDescent="0.35">
      <c r="A66" s="5" t="s">
        <v>85</v>
      </c>
      <c r="B66" s="1" t="s">
        <v>4</v>
      </c>
      <c r="C66" s="15">
        <v>10000</v>
      </c>
      <c r="D66" s="58">
        <v>120000</v>
      </c>
      <c r="E66" s="70"/>
    </row>
    <row r="67" spans="1:5" x14ac:dyDescent="0.35">
      <c r="A67" s="5" t="s">
        <v>86</v>
      </c>
      <c r="B67" s="1" t="s">
        <v>29</v>
      </c>
      <c r="C67" s="15">
        <v>108</v>
      </c>
      <c r="D67" s="58">
        <v>1300</v>
      </c>
      <c r="E67" s="70"/>
    </row>
    <row r="68" spans="1:5" x14ac:dyDescent="0.35">
      <c r="A68" s="5" t="s">
        <v>87</v>
      </c>
      <c r="B68" s="1" t="s">
        <v>36</v>
      </c>
      <c r="C68" s="15">
        <v>14000</v>
      </c>
      <c r="D68" s="58">
        <v>168000</v>
      </c>
      <c r="E68" s="70"/>
    </row>
    <row r="69" spans="1:5" x14ac:dyDescent="0.35">
      <c r="A69" s="5" t="s">
        <v>88</v>
      </c>
      <c r="B69" s="1" t="s">
        <v>73</v>
      </c>
      <c r="C69" s="15">
        <v>334</v>
      </c>
      <c r="D69" s="58">
        <v>4000</v>
      </c>
      <c r="E69" s="70"/>
    </row>
    <row r="70" spans="1:5" x14ac:dyDescent="0.35">
      <c r="A70" s="5" t="s">
        <v>89</v>
      </c>
      <c r="B70" s="1" t="s">
        <v>74</v>
      </c>
      <c r="C70" s="15">
        <v>2917</v>
      </c>
      <c r="D70" s="58">
        <v>35000</v>
      </c>
      <c r="E70" s="70"/>
    </row>
    <row r="71" spans="1:5" x14ac:dyDescent="0.35">
      <c r="A71" s="22"/>
      <c r="B71" s="23" t="s">
        <v>18</v>
      </c>
      <c r="C71" s="24">
        <f>SUM(C66:C70)</f>
        <v>27359</v>
      </c>
      <c r="D71" s="60">
        <f>SUM(D66:D70)</f>
        <v>328300</v>
      </c>
      <c r="E71" s="70"/>
    </row>
    <row r="72" spans="1:5" ht="6" customHeight="1" x14ac:dyDescent="0.35">
      <c r="A72" s="5"/>
      <c r="B72" s="1"/>
      <c r="C72" s="15"/>
      <c r="D72" s="58"/>
      <c r="E72" s="70"/>
    </row>
    <row r="73" spans="1:5" x14ac:dyDescent="0.35">
      <c r="A73" s="5"/>
      <c r="B73" s="56" t="s">
        <v>31</v>
      </c>
      <c r="C73" s="15">
        <f>C22+C28+C34+C39+C49+C55+C62+C71</f>
        <v>702000</v>
      </c>
      <c r="D73" s="58">
        <f>D22+D28+D34+D39+D49+D55+D62+D71</f>
        <v>8424000</v>
      </c>
      <c r="E73" s="70"/>
    </row>
    <row r="74" spans="1:5" x14ac:dyDescent="0.35">
      <c r="B74" s="21"/>
    </row>
    <row r="75" spans="1:5" x14ac:dyDescent="0.35">
      <c r="B75" s="21"/>
    </row>
    <row r="76" spans="1:5" x14ac:dyDescent="0.35">
      <c r="B76" s="21"/>
    </row>
  </sheetData>
  <mergeCells count="7">
    <mergeCell ref="B1:D1"/>
    <mergeCell ref="B64:D64"/>
    <mergeCell ref="B24:D24"/>
    <mergeCell ref="B30:D30"/>
    <mergeCell ref="B36:D36"/>
    <mergeCell ref="B41:D41"/>
    <mergeCell ref="B57:D57"/>
  </mergeCells>
  <pageMargins left="0.70866141732283472" right="0.70866141732283472" top="0.35433070866141736" bottom="0.35433070866141736" header="0.31496062992125984" footer="0.31496062992125984"/>
  <pageSetup paperSize="9" scale="92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" sqref="B2"/>
    </sheetView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Смета 2024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2025-05-29T09:32:59Z</dcterms:modified>
</cp:coreProperties>
</file>