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FB7DBF16-1C37-44A5-ACE4-216B4133BDF5}" xr6:coauthVersionLast="44" xr6:coauthVersionMax="44" xr10:uidLastSave="{00000000-0000-0000-0000-000000000000}"/>
  <bookViews>
    <workbookView xWindow="-110" yWindow="-110" windowWidth="19420" windowHeight="11020" xr2:uid="{00000000-000D-0000-FFFF-FFFF00000000}"/>
  </bookViews>
  <sheets>
    <sheet name="Смета 2019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4" l="1"/>
  <c r="D13" i="4"/>
  <c r="C39" i="4"/>
  <c r="C26" i="4"/>
  <c r="C34" i="4"/>
  <c r="C50" i="4"/>
  <c r="C58" i="4"/>
  <c r="C65" i="4"/>
  <c r="D57" i="4"/>
  <c r="D56" i="4"/>
  <c r="D55" i="4"/>
  <c r="D54" i="4"/>
  <c r="D64" i="4"/>
  <c r="D63" i="4"/>
  <c r="D62" i="4"/>
  <c r="D48" i="4"/>
  <c r="D47" i="4"/>
  <c r="D46" i="4"/>
  <c r="D45" i="4"/>
  <c r="D44" i="4"/>
  <c r="D43" i="4"/>
  <c r="D38" i="4"/>
  <c r="D33" i="4"/>
  <c r="D32" i="4"/>
  <c r="D31" i="4"/>
  <c r="D30" i="4"/>
  <c r="D25" i="4"/>
  <c r="D24" i="4"/>
  <c r="D23" i="4"/>
  <c r="D22" i="4"/>
  <c r="C18" i="4"/>
  <c r="D17" i="4"/>
  <c r="D16" i="4"/>
  <c r="D15" i="4"/>
  <c r="D14" i="4"/>
  <c r="D12" i="4"/>
  <c r="D11" i="4"/>
  <c r="C6" i="4"/>
  <c r="D5" i="4"/>
  <c r="D4" i="4"/>
  <c r="D34" i="4"/>
  <c r="D58" i="4"/>
  <c r="C67" i="4"/>
  <c r="D26" i="4"/>
  <c r="D65" i="4"/>
  <c r="D50" i="4"/>
  <c r="D18" i="4"/>
  <c r="D6" i="4"/>
  <c r="D67" i="4"/>
</calcChain>
</file>

<file path=xl/sharedStrings.xml><?xml version="1.0" encoding="utf-8"?>
<sst xmlns="http://schemas.openxmlformats.org/spreadsheetml/2006/main" count="98" uniqueCount="87">
  <si>
    <t>3.</t>
  </si>
  <si>
    <t>3.1.</t>
  </si>
  <si>
    <t>3.2.</t>
  </si>
  <si>
    <t>Обслуживание линий электропередач</t>
  </si>
  <si>
    <t>3.3.</t>
  </si>
  <si>
    <t>Расходы на уличное освещение</t>
  </si>
  <si>
    <t>Расходы на административные помещения</t>
  </si>
  <si>
    <t>Вывоз ТБО</t>
  </si>
  <si>
    <t>Земельный налог</t>
  </si>
  <si>
    <t>Расчетно-кассовое обслуживание</t>
  </si>
  <si>
    <t>Телефон администрации</t>
  </si>
  <si>
    <t>Почтовые и канцелярские расходы</t>
  </si>
  <si>
    <t>Расходы, связанные с содержанием имущества общего пользования товарищества</t>
  </si>
  <si>
    <t>Расходы по управлению.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</si>
  <si>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</si>
  <si>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</si>
  <si>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</si>
  <si>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</si>
  <si>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</si>
  <si>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</si>
  <si>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</si>
  <si>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</si>
  <si>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Обслуживание трансформаторных подстанций</t>
  </si>
  <si>
    <t>2.2.</t>
  </si>
  <si>
    <t>2.3.</t>
  </si>
  <si>
    <t>Обслуживание шлагбаумов</t>
  </si>
  <si>
    <t>2.4.</t>
  </si>
  <si>
    <t>Расходные материалы по эксплуатации и внеплановому ремонту ТП, уличного освещения, шлагбаумов.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</si>
  <si>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</si>
  <si>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</si>
  <si>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</si>
  <si>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</si>
  <si>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</si>
  <si>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</si>
  <si>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</si>
  <si>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Расходы, связанные с охраной территории садоводства или огородничества и обеспечением в границах такой территории пожарной безопасности</t>
  </si>
  <si>
    <t>6.1.</t>
  </si>
  <si>
    <t>Сторожевая охрана</t>
  </si>
  <si>
    <t>6.2.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</si>
  <si>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</si>
  <si>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</si>
  <si>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7.1.</t>
  </si>
  <si>
    <t>7.2.</t>
  </si>
  <si>
    <t>УСН</t>
  </si>
  <si>
    <t>Расходы по благоустройству территории</t>
  </si>
  <si>
    <t>5.2.</t>
  </si>
  <si>
    <t>5.3.</t>
  </si>
  <si>
    <t>ВСЕГО</t>
  </si>
  <si>
    <t>6.3.</t>
  </si>
  <si>
    <t>Телефон сторожевой охраны</t>
  </si>
  <si>
    <t>Расходы, сязанные с эксплуатацией УАЗ</t>
  </si>
  <si>
    <t>5.4.</t>
  </si>
  <si>
    <t>Расходы, связанные с эксплуатацией мелкой техники</t>
  </si>
  <si>
    <t>1.6.</t>
  </si>
  <si>
    <t>1.7.</t>
  </si>
  <si>
    <t>5.5.</t>
  </si>
  <si>
    <t>Газ</t>
  </si>
  <si>
    <t>Инструменты и материалы используемые для благоустройства территории</t>
  </si>
  <si>
    <t>5.6.</t>
  </si>
  <si>
    <t>Чистка снега</t>
  </si>
  <si>
    <t>5.8.</t>
  </si>
  <si>
    <t>Поступление денежных средств:</t>
  </si>
  <si>
    <t>Членские взносы</t>
  </si>
  <si>
    <t>Плата за пользование инфраструктурой</t>
  </si>
  <si>
    <t>1.8.</t>
  </si>
  <si>
    <t>Прочие расходы по управлению</t>
  </si>
  <si>
    <t>6.4.</t>
  </si>
  <si>
    <t>Прочие расходы связанные с охраной территории</t>
  </si>
  <si>
    <t>1.9.</t>
  </si>
  <si>
    <t>Подсыпка дорог</t>
  </si>
  <si>
    <t>РАСХОДЫ</t>
  </si>
  <si>
    <t>3.4.</t>
  </si>
  <si>
    <t>7.3.</t>
  </si>
  <si>
    <t>Налоги на ФОТ</t>
  </si>
  <si>
    <t>ФОТ технического специалиста</t>
  </si>
  <si>
    <t>Непредвиденные потери передачи эл/эн</t>
  </si>
  <si>
    <t>В месяц</t>
  </si>
  <si>
    <t>В год</t>
  </si>
  <si>
    <t>Пояснения</t>
  </si>
  <si>
    <t>Расходы, связанные с осуществлением расчетов с организациями, осуществляющими 
снабжение  электрической энергией, водой, газом, водоотведение на основании договоров, 
заключенных с этими организациями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</si>
  <si>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</si>
  <si>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</si>
  <si>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ПРИХОДНО-РАСХОДНАЯ СМЕТА СНТ "ВЕРХОВЬЕ" НА ПЕРИОД 2019Г</t>
  </si>
  <si>
    <t>91уч*1200</t>
  </si>
  <si>
    <t>1.4.</t>
  </si>
  <si>
    <t>Юридические услуги</t>
  </si>
  <si>
    <t>476 уч*1200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</si>
</sst>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4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1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10" xfId="0" applyNumberFormat="1" applyFill="1" applyBorder="1"/>
    <xf numFmtId="49" fontId="0" fillId="2" borderId="2" xfId="0" applyNumberFormat="1" applyFill="1" applyBorder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1" xfId="0" applyNumberFormat="1" applyFill="1" applyBorder="1" applyAlignment="1">
      <alignment wrapText="1"/>
    </xf>
    <xf numFmtId="4" fontId="0" fillId="2" borderId="1" xfId="0" applyNumberFormat="1" applyFill="1" applyBorder="1"/>
    <xf numFmtId="49" fontId="0" fillId="2" borderId="0" xfId="0" applyNumberFormat="1" applyFill="1" applyBorder="1"/>
    <xf numFmtId="0" fontId="1" fillId="2" borderId="0" xfId="0" applyFont="1" applyFill="1" applyBorder="1" applyAlignment="1">
      <alignment horizontal="center" wrapText="1"/>
    </xf>
    <xf numFmtId="4" fontId="1" fillId="2" borderId="0" xfId="0" applyNumberFormat="1" applyFont="1" applyFill="1" applyBorder="1" applyAlignment="1">
      <alignment horizontal="center" wrapText="1"/>
    </xf>
    <xf numFmtId="4" fontId="0" fillId="2" borderId="2" xfId="0" applyNumberFormat="1" applyFill="1" applyBorder="1"/>
    <xf numFmtId="49" fontId="1" fillId="2" borderId="5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2" borderId="0" xfId="0" applyFont="1" applyFill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9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4" fontId="1" fillId="2" borderId="13" xfId="0" applyNumberFormat="1" applyFont="1" applyFill="1" applyBorder="1" applyAlignment="1">
      <alignment horizontal="center" wrapText="1"/>
    </xf>
    <xf numFmtId="49" fontId="0" fillId="2" borderId="14" xfId="0" applyNumberFormat="1" applyFill="1" applyBorder="1"/>
    <xf numFmtId="0" fontId="0" fillId="2" borderId="14" xfId="0" applyFill="1" applyBorder="1" applyAlignment="1">
      <alignment wrapText="1"/>
    </xf>
    <xf numFmtId="4" fontId="0" fillId="2" borderId="14" xfId="0" applyNumberFormat="1" applyFill="1" applyBorder="1" applyAlignment="1">
      <alignment wrapText="1"/>
    </xf>
    <xf numFmtId="49" fontId="0" fillId="2" borderId="15" xfId="0" applyNumberFormat="1" applyFill="1" applyBorder="1"/>
    <xf numFmtId="4" fontId="1" fillId="2" borderId="16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F2CC-1911-4CC5-84AC-CBD768C91DE5}">
  <sheetPr>
    <pageSetUpPr fitToPage="1"/>
  </sheetPr>
  <dimension ref="A1:E68"/>
  <sheetViews>
    <sheetView tabSelected="1" workbookViewId="0">
      <selection activeCell="E4" sqref="E4"/>
    </sheetView>
  </sheetViews>
  <sheetFormatPr defaultColWidth="9.1796875" defaultRowHeight="14.5" x14ac:dyDescent="0.35"/>
  <cols>
    <col min="1" max="1" width="9.1796875" style="10"/>
    <col min="2" max="2" width="55.54296875" style="2" customWidth="1"/>
    <col min="3" max="4" width="21" style="16" customWidth="1"/>
    <col min="5" max="5" width="12.7265625" style="2" customWidth="1"/>
    <col min="6" max="16384" width="9.1796875" style="2"/>
  </cols>
  <sheetData>
    <row r="1" spans="1:5" ht="33" customHeight="1" x14ac:dyDescent="0.45">
      <c r="B1" s="50" t="s">
        <v>82</v>
      </c>
      <c r="C1" s="50"/>
      <c r="D1" s="50"/>
    </row>
    <row r="2" spans="1:5" ht="26.25" customHeight="1" thickBot="1" x14ac:dyDescent="0.4"/>
    <row r="3" spans="1:5" s="41" customFormat="1" ht="18.75" customHeight="1" x14ac:dyDescent="0.35">
      <c r="A3" s="38" t="s">
        <v>19</v>
      </c>
      <c r="B3" s="42" t="s">
        <v>61</v>
      </c>
      <c r="C3" s="39" t="s">
        <v>76</v>
      </c>
      <c r="D3" s="39" t="s">
        <v>77</v>
      </c>
      <c r="E3" s="40" t="s">
        <v>78</v>
      </c>
    </row>
    <row r="4" spans="1:5" x14ac:dyDescent="0.35">
      <c r="A4" s="11" t="s">
        <v>16</v>
      </c>
      <c r="B4" s="3" t="s">
        <v>62</v>
      </c>
      <c r="C4" s="17">
        <v>571200</v>
      </c>
      <c r="D4" s="17">
        <f>C4*12</f>
        <v>6854400</v>
      </c>
      <c r="E4" s="6" t="s">
        <v>86</v>
      </c>
    </row>
    <row r="5" spans="1:5" ht="15" customHeight="1" x14ac:dyDescent="0.35">
      <c r="A5" s="11" t="s">
        <v>17</v>
      </c>
      <c r="B5" s="3" t="s">
        <v>63</v>
      </c>
      <c r="C5" s="17">
        <v>109200</v>
      </c>
      <c r="D5" s="17">
        <f>C5*12</f>
        <v>1310400</v>
      </c>
      <c r="E5" s="6" t="s">
        <v>83</v>
      </c>
    </row>
    <row r="6" spans="1:5" ht="15" thickBot="1" x14ac:dyDescent="0.4">
      <c r="A6" s="12"/>
      <c r="B6" s="7" t="s">
        <v>30</v>
      </c>
      <c r="C6" s="18">
        <f>SUM(C4:C5)</f>
        <v>680400</v>
      </c>
      <c r="D6" s="18">
        <f>SUM(D4:D5)</f>
        <v>8164800</v>
      </c>
      <c r="E6" s="8"/>
    </row>
    <row r="7" spans="1:5" ht="15" thickBot="1" x14ac:dyDescent="0.4">
      <c r="A7" s="45"/>
      <c r="B7" s="46"/>
      <c r="C7" s="47"/>
      <c r="D7" s="47"/>
    </row>
    <row r="8" spans="1:5" ht="19.5" thickTop="1" thickBot="1" x14ac:dyDescent="0.5">
      <c r="A8" s="48"/>
      <c r="B8" s="43" t="s">
        <v>70</v>
      </c>
      <c r="C8" s="44"/>
      <c r="D8" s="49"/>
    </row>
    <row r="9" spans="1:5" ht="5.25" customHeight="1" thickTop="1" thickBot="1" x14ac:dyDescent="0.4">
      <c r="A9" s="20"/>
      <c r="B9" s="21"/>
      <c r="C9" s="22"/>
      <c r="D9" s="22"/>
    </row>
    <row r="10" spans="1:5" ht="15" thickBot="1" x14ac:dyDescent="0.4">
      <c r="A10" s="24" t="s">
        <v>19</v>
      </c>
      <c r="B10" s="25" t="s">
        <v>13</v>
      </c>
      <c r="C10" s="25" t="s">
        <v>76</v>
      </c>
      <c r="D10" s="25" t="s">
        <v>77</v>
      </c>
    </row>
    <row r="11" spans="1:5" x14ac:dyDescent="0.35">
      <c r="A11" s="13" t="s">
        <v>16</v>
      </c>
      <c r="B11" s="4" t="s">
        <v>14</v>
      </c>
      <c r="C11" s="23">
        <v>46000</v>
      </c>
      <c r="D11" s="23">
        <f t="shared" ref="D11:D17" si="0">C11*12</f>
        <v>552000</v>
      </c>
    </row>
    <row r="12" spans="1:5" x14ac:dyDescent="0.35">
      <c r="A12" s="5" t="s">
        <v>18</v>
      </c>
      <c r="B12" s="1" t="s">
        <v>15</v>
      </c>
      <c r="C12" s="19">
        <v>30000</v>
      </c>
      <c r="D12" s="19">
        <f t="shared" si="0"/>
        <v>360000</v>
      </c>
    </row>
    <row r="13" spans="1:5" x14ac:dyDescent="0.35">
      <c r="A13" s="5" t="s">
        <v>84</v>
      </c>
      <c r="B13" s="1" t="s">
        <v>85</v>
      </c>
      <c r="C13" s="19">
        <v>30000</v>
      </c>
      <c r="D13" s="19">
        <f>C13*12</f>
        <v>360000</v>
      </c>
    </row>
    <row r="14" spans="1:5" x14ac:dyDescent="0.35">
      <c r="A14" s="5" t="s">
        <v>53</v>
      </c>
      <c r="B14" s="1" t="s">
        <v>10</v>
      </c>
      <c r="C14" s="19">
        <v>500</v>
      </c>
      <c r="D14" s="19">
        <f t="shared" si="0"/>
        <v>6000</v>
      </c>
    </row>
    <row r="15" spans="1:5" x14ac:dyDescent="0.35">
      <c r="A15" s="5" t="s">
        <v>54</v>
      </c>
      <c r="B15" s="1" t="s">
        <v>9</v>
      </c>
      <c r="C15" s="19">
        <v>4500</v>
      </c>
      <c r="D15" s="19">
        <f t="shared" si="0"/>
        <v>54000</v>
      </c>
    </row>
    <row r="16" spans="1:5" x14ac:dyDescent="0.35">
      <c r="A16" s="5" t="s">
        <v>64</v>
      </c>
      <c r="B16" s="1" t="s">
        <v>11</v>
      </c>
      <c r="C16" s="19">
        <v>7000</v>
      </c>
      <c r="D16" s="19">
        <f t="shared" si="0"/>
        <v>84000</v>
      </c>
    </row>
    <row r="17" spans="1:4" ht="19.5" customHeight="1" x14ac:dyDescent="0.35">
      <c r="A17" s="5" t="s">
        <v>68</v>
      </c>
      <c r="B17" s="1" t="s">
        <v>65</v>
      </c>
      <c r="C17" s="19">
        <v>5000</v>
      </c>
      <c r="D17" s="19">
        <f t="shared" si="0"/>
        <v>60000</v>
      </c>
    </row>
    <row r="18" spans="1:4" s="26" customFormat="1" x14ac:dyDescent="0.35">
      <c r="A18" s="27"/>
      <c r="B18" s="28" t="s">
        <v>30</v>
      </c>
      <c r="C18" s="29">
        <f>SUM(C11:C17)</f>
        <v>123000</v>
      </c>
      <c r="D18" s="29">
        <f>SUM(D11:D17)</f>
        <v>1476000</v>
      </c>
    </row>
    <row r="19" spans="1:4" ht="4.5" customHeight="1" x14ac:dyDescent="0.35">
      <c r="A19" s="5"/>
      <c r="B19" s="1"/>
      <c r="C19" s="19"/>
      <c r="D19" s="19"/>
    </row>
    <row r="20" spans="1:4" x14ac:dyDescent="0.35">
      <c r="A20" s="14" t="s">
        <v>20</v>
      </c>
      <c r="B20" s="51" t="s">
        <v>12</v>
      </c>
      <c r="C20" s="51"/>
      <c r="D20" s="51"/>
    </row>
    <row r="21" spans="1:4" ht="4.5" customHeight="1" x14ac:dyDescent="0.35">
      <c r="A21" s="14"/>
      <c r="B21" s="9"/>
      <c r="C21" s="9"/>
      <c r="D21" s="9"/>
    </row>
    <row r="22" spans="1:4" x14ac:dyDescent="0.35">
      <c r="A22" s="5" t="s">
        <v>21</v>
      </c>
      <c r="B22" s="3" t="s">
        <v>22</v>
      </c>
      <c r="C22" s="17">
        <v>9000</v>
      </c>
      <c r="D22" s="17">
        <f>C22*12</f>
        <v>108000</v>
      </c>
    </row>
    <row r="23" spans="1:4" ht="18" customHeight="1" x14ac:dyDescent="0.35">
      <c r="A23" s="5" t="s">
        <v>23</v>
      </c>
      <c r="B23" s="3" t="s">
        <v>3</v>
      </c>
      <c r="C23" s="17">
        <v>45000</v>
      </c>
      <c r="D23" s="17">
        <f>C23*12</f>
        <v>540000</v>
      </c>
    </row>
    <row r="24" spans="1:4" ht="21" customHeight="1" x14ac:dyDescent="0.35">
      <c r="A24" s="5" t="s">
        <v>24</v>
      </c>
      <c r="B24" s="3" t="s">
        <v>25</v>
      </c>
      <c r="C24" s="17">
        <v>5000</v>
      </c>
      <c r="D24" s="17">
        <f>C24*12</f>
        <v>60000</v>
      </c>
    </row>
    <row r="25" spans="1:4" ht="30" customHeight="1" x14ac:dyDescent="0.35">
      <c r="A25" s="5" t="s">
        <v>26</v>
      </c>
      <c r="B25" s="3" t="s">
        <v>27</v>
      </c>
      <c r="C25" s="17">
        <v>12000</v>
      </c>
      <c r="D25" s="17">
        <f>C25*12</f>
        <v>144000</v>
      </c>
    </row>
    <row r="26" spans="1:4" x14ac:dyDescent="0.35">
      <c r="A26" s="27"/>
      <c r="B26" s="28" t="s">
        <v>30</v>
      </c>
      <c r="C26" s="29">
        <f>SUM(C22:C25)</f>
        <v>71000</v>
      </c>
      <c r="D26" s="29">
        <f>SUM(D22:D25)</f>
        <v>852000</v>
      </c>
    </row>
    <row r="27" spans="1:4" ht="5.25" customHeight="1" x14ac:dyDescent="0.35">
      <c r="A27" s="5"/>
      <c r="B27" s="1"/>
      <c r="C27" s="19"/>
      <c r="D27" s="19"/>
    </row>
    <row r="28" spans="1:4" ht="45.75" customHeight="1" x14ac:dyDescent="0.35">
      <c r="A28" s="5" t="s">
        <v>0</v>
      </c>
      <c r="B28" s="51" t="s">
        <v>79</v>
      </c>
      <c r="C28" s="51"/>
      <c r="D28" s="51"/>
    </row>
    <row r="29" spans="1:4" ht="3.75" customHeight="1" x14ac:dyDescent="0.35">
      <c r="A29" s="5"/>
      <c r="B29" s="15"/>
      <c r="C29" s="15"/>
      <c r="D29" s="15"/>
    </row>
    <row r="30" spans="1:4" ht="24" customHeight="1" x14ac:dyDescent="0.35">
      <c r="A30" s="5" t="s">
        <v>1</v>
      </c>
      <c r="B30" s="3" t="s">
        <v>5</v>
      </c>
      <c r="C30" s="17">
        <v>20000</v>
      </c>
      <c r="D30" s="17">
        <f>C30*12</f>
        <v>240000</v>
      </c>
    </row>
    <row r="31" spans="1:4" ht="23.25" customHeight="1" x14ac:dyDescent="0.35">
      <c r="A31" s="5" t="s">
        <v>2</v>
      </c>
      <c r="B31" s="3" t="s">
        <v>6</v>
      </c>
      <c r="C31" s="17">
        <v>27000</v>
      </c>
      <c r="D31" s="17">
        <f>27000*12</f>
        <v>324000</v>
      </c>
    </row>
    <row r="32" spans="1:4" ht="29.25" customHeight="1" x14ac:dyDescent="0.35">
      <c r="A32" s="5" t="s">
        <v>4</v>
      </c>
      <c r="B32" s="3" t="s">
        <v>81</v>
      </c>
      <c r="C32" s="17">
        <v>8000</v>
      </c>
      <c r="D32" s="17">
        <f>C32*12</f>
        <v>96000</v>
      </c>
    </row>
    <row r="33" spans="1:4" ht="21.75" customHeight="1" x14ac:dyDescent="0.35">
      <c r="A33" s="5" t="s">
        <v>71</v>
      </c>
      <c r="B33" s="3" t="s">
        <v>75</v>
      </c>
      <c r="C33" s="17">
        <v>24000</v>
      </c>
      <c r="D33" s="17">
        <f>C33*12</f>
        <v>288000</v>
      </c>
    </row>
    <row r="34" spans="1:4" x14ac:dyDescent="0.35">
      <c r="A34" s="27"/>
      <c r="B34" s="28" t="s">
        <v>30</v>
      </c>
      <c r="C34" s="29">
        <f>SUM(C30:C33)</f>
        <v>79000</v>
      </c>
      <c r="D34" s="29">
        <f>SUM(D30:D33)</f>
        <v>948000</v>
      </c>
    </row>
    <row r="35" spans="1:4" ht="6.75" customHeight="1" x14ac:dyDescent="0.35">
      <c r="A35" s="5"/>
      <c r="B35" s="1"/>
      <c r="C35" s="19"/>
      <c r="D35" s="19"/>
    </row>
    <row r="36" spans="1:4" ht="58.5" customHeight="1" x14ac:dyDescent="0.35">
      <c r="A36" s="5" t="s">
        <v>28</v>
      </c>
      <c r="B36" s="51" t="s">
        <v>80</v>
      </c>
      <c r="C36" s="51"/>
      <c r="D36" s="51"/>
    </row>
    <row r="37" spans="1:4" ht="6" customHeight="1" x14ac:dyDescent="0.35">
      <c r="A37" s="5"/>
      <c r="B37" s="15"/>
      <c r="C37" s="15"/>
      <c r="D37" s="15"/>
    </row>
    <row r="38" spans="1:4" x14ac:dyDescent="0.35">
      <c r="A38" s="5" t="s">
        <v>29</v>
      </c>
      <c r="B38" s="1" t="s">
        <v>7</v>
      </c>
      <c r="C38" s="19">
        <v>50000</v>
      </c>
      <c r="D38" s="19">
        <f>C38*12</f>
        <v>600000</v>
      </c>
    </row>
    <row r="39" spans="1:4" x14ac:dyDescent="0.35">
      <c r="A39" s="30"/>
      <c r="B39" s="31" t="s">
        <v>30</v>
      </c>
      <c r="C39" s="32">
        <f>SUM(C38)</f>
        <v>50000</v>
      </c>
      <c r="D39" s="32">
        <v>660000</v>
      </c>
    </row>
    <row r="40" spans="1:4" ht="6.75" customHeight="1" x14ac:dyDescent="0.35">
      <c r="A40" s="5"/>
      <c r="B40" s="1"/>
      <c r="C40" s="19"/>
      <c r="D40" s="19"/>
    </row>
    <row r="41" spans="1:4" x14ac:dyDescent="0.35">
      <c r="A41" s="5" t="s">
        <v>31</v>
      </c>
      <c r="B41" s="51" t="s">
        <v>32</v>
      </c>
      <c r="C41" s="51"/>
      <c r="D41" s="51"/>
    </row>
    <row r="42" spans="1:4" ht="6" customHeight="1" x14ac:dyDescent="0.35">
      <c r="A42" s="5"/>
      <c r="B42" s="15"/>
      <c r="C42" s="15"/>
      <c r="D42" s="15"/>
    </row>
    <row r="43" spans="1:4" ht="28.5" customHeight="1" x14ac:dyDescent="0.35">
      <c r="A43" s="5" t="s">
        <v>33</v>
      </c>
      <c r="B43" s="3" t="s">
        <v>44</v>
      </c>
      <c r="C43" s="17">
        <v>102000</v>
      </c>
      <c r="D43" s="17">
        <f t="shared" ref="D43:D48" si="1">C43*12</f>
        <v>1224000</v>
      </c>
    </row>
    <row r="44" spans="1:4" ht="18.75" customHeight="1" x14ac:dyDescent="0.35">
      <c r="A44" s="5" t="s">
        <v>45</v>
      </c>
      <c r="B44" s="3" t="s">
        <v>74</v>
      </c>
      <c r="C44" s="17">
        <v>23000</v>
      </c>
      <c r="D44" s="17">
        <f t="shared" si="1"/>
        <v>276000</v>
      </c>
    </row>
    <row r="45" spans="1:4" ht="25.5" customHeight="1" x14ac:dyDescent="0.35">
      <c r="A45" s="5" t="s">
        <v>46</v>
      </c>
      <c r="B45" s="3" t="s">
        <v>50</v>
      </c>
      <c r="C45" s="17">
        <v>8000</v>
      </c>
      <c r="D45" s="17">
        <f t="shared" si="1"/>
        <v>96000</v>
      </c>
    </row>
    <row r="46" spans="1:4" ht="24" customHeight="1" x14ac:dyDescent="0.35">
      <c r="A46" s="5" t="s">
        <v>51</v>
      </c>
      <c r="B46" s="3" t="s">
        <v>52</v>
      </c>
      <c r="C46" s="17">
        <v>5000</v>
      </c>
      <c r="D46" s="17">
        <f t="shared" si="1"/>
        <v>60000</v>
      </c>
    </row>
    <row r="47" spans="1:4" ht="36" customHeight="1" x14ac:dyDescent="0.35">
      <c r="A47" s="5" t="s">
        <v>55</v>
      </c>
      <c r="B47" s="3" t="s">
        <v>57</v>
      </c>
      <c r="C47" s="17">
        <v>8000</v>
      </c>
      <c r="D47" s="17">
        <f t="shared" si="1"/>
        <v>96000</v>
      </c>
    </row>
    <row r="48" spans="1:4" ht="22.5" customHeight="1" x14ac:dyDescent="0.35">
      <c r="A48" s="5" t="s">
        <v>58</v>
      </c>
      <c r="B48" s="3" t="s">
        <v>59</v>
      </c>
      <c r="C48" s="17">
        <v>32000</v>
      </c>
      <c r="D48" s="17">
        <f t="shared" si="1"/>
        <v>384000</v>
      </c>
    </row>
    <row r="49" spans="1:4" x14ac:dyDescent="0.35">
      <c r="A49" s="5" t="s">
        <v>60</v>
      </c>
      <c r="B49" s="3" t="s">
        <v>69</v>
      </c>
      <c r="C49" s="17">
        <v>52600</v>
      </c>
      <c r="D49" s="17">
        <f>C49*12</f>
        <v>631200</v>
      </c>
    </row>
    <row r="50" spans="1:4" x14ac:dyDescent="0.35">
      <c r="A50" s="27"/>
      <c r="B50" s="33" t="s">
        <v>30</v>
      </c>
      <c r="C50" s="34">
        <f>SUM(C43:C49)</f>
        <v>230600</v>
      </c>
      <c r="D50" s="34">
        <f>SUM(D43:D49)</f>
        <v>2767200</v>
      </c>
    </row>
    <row r="51" spans="1:4" ht="3.75" customHeight="1" x14ac:dyDescent="0.35">
      <c r="A51" s="5"/>
      <c r="B51" s="3"/>
      <c r="C51" s="17"/>
      <c r="D51" s="17"/>
    </row>
    <row r="52" spans="1:4" x14ac:dyDescent="0.35">
      <c r="A52" s="5" t="s">
        <v>34</v>
      </c>
      <c r="B52" s="51" t="s">
        <v>35</v>
      </c>
      <c r="C52" s="51"/>
      <c r="D52" s="51"/>
    </row>
    <row r="53" spans="1:4" ht="4.5" customHeight="1" x14ac:dyDescent="0.35">
      <c r="A53" s="5"/>
      <c r="B53" s="15"/>
      <c r="C53" s="15"/>
      <c r="D53" s="15"/>
    </row>
    <row r="54" spans="1:4" x14ac:dyDescent="0.35">
      <c r="A54" s="5" t="s">
        <v>36</v>
      </c>
      <c r="B54" s="1" t="s">
        <v>37</v>
      </c>
      <c r="C54" s="19">
        <v>86000</v>
      </c>
      <c r="D54" s="19">
        <f>C54*12</f>
        <v>1032000</v>
      </c>
    </row>
    <row r="55" spans="1:4" x14ac:dyDescent="0.35">
      <c r="A55" s="5" t="s">
        <v>38</v>
      </c>
      <c r="B55" s="1" t="s">
        <v>49</v>
      </c>
      <c r="C55" s="19">
        <v>500</v>
      </c>
      <c r="D55" s="19">
        <f>C55*12</f>
        <v>6000</v>
      </c>
    </row>
    <row r="56" spans="1:4" x14ac:dyDescent="0.35">
      <c r="A56" s="5" t="s">
        <v>48</v>
      </c>
      <c r="B56" s="1" t="s">
        <v>56</v>
      </c>
      <c r="C56" s="19">
        <v>1000</v>
      </c>
      <c r="D56" s="19">
        <f>C56*12</f>
        <v>12000</v>
      </c>
    </row>
    <row r="57" spans="1:4" x14ac:dyDescent="0.35">
      <c r="A57" s="5" t="s">
        <v>66</v>
      </c>
      <c r="B57" s="1" t="s">
        <v>67</v>
      </c>
      <c r="C57" s="19">
        <v>1000</v>
      </c>
      <c r="D57" s="19">
        <f>C57*12</f>
        <v>12000</v>
      </c>
    </row>
    <row r="58" spans="1:4" x14ac:dyDescent="0.35">
      <c r="A58" s="27"/>
      <c r="B58" s="28" t="s">
        <v>30</v>
      </c>
      <c r="C58" s="29">
        <f>SUM(C54:C57)</f>
        <v>88500</v>
      </c>
      <c r="D58" s="29">
        <f>SUM(D54:D57)</f>
        <v>1062000</v>
      </c>
    </row>
    <row r="59" spans="1:4" ht="4.5" customHeight="1" x14ac:dyDescent="0.35">
      <c r="A59" s="5"/>
      <c r="B59" s="1"/>
      <c r="C59" s="19"/>
      <c r="D59" s="19"/>
    </row>
    <row r="60" spans="1:4" x14ac:dyDescent="0.35">
      <c r="A60" s="5" t="s">
        <v>39</v>
      </c>
      <c r="B60" s="51" t="s">
        <v>40</v>
      </c>
      <c r="C60" s="51"/>
      <c r="D60" s="51"/>
    </row>
    <row r="61" spans="1:4" ht="5.25" customHeight="1" x14ac:dyDescent="0.35">
      <c r="A61" s="5"/>
      <c r="B61" s="15"/>
      <c r="C61" s="15"/>
      <c r="D61" s="15"/>
    </row>
    <row r="62" spans="1:4" x14ac:dyDescent="0.35">
      <c r="A62" s="5" t="s">
        <v>41</v>
      </c>
      <c r="B62" s="1" t="s">
        <v>8</v>
      </c>
      <c r="C62" s="19">
        <v>5400</v>
      </c>
      <c r="D62" s="19">
        <f>C62*12</f>
        <v>64800</v>
      </c>
    </row>
    <row r="63" spans="1:4" x14ac:dyDescent="0.35">
      <c r="A63" s="5" t="s">
        <v>42</v>
      </c>
      <c r="B63" s="1" t="s">
        <v>43</v>
      </c>
      <c r="C63" s="19">
        <v>7000</v>
      </c>
      <c r="D63" s="19">
        <f>C63*12</f>
        <v>84000</v>
      </c>
    </row>
    <row r="64" spans="1:4" x14ac:dyDescent="0.35">
      <c r="A64" s="5" t="s">
        <v>72</v>
      </c>
      <c r="B64" s="1" t="s">
        <v>73</v>
      </c>
      <c r="C64" s="19">
        <v>20900</v>
      </c>
      <c r="D64" s="19">
        <f>C64*12</f>
        <v>250800</v>
      </c>
    </row>
    <row r="65" spans="1:5" x14ac:dyDescent="0.35">
      <c r="A65" s="27"/>
      <c r="B65" s="28" t="s">
        <v>30</v>
      </c>
      <c r="C65" s="29">
        <f>SUM(C62:C64)</f>
        <v>33300</v>
      </c>
      <c r="D65" s="29">
        <f>SUM(D62:D64)</f>
        <v>399600</v>
      </c>
    </row>
    <row r="66" spans="1:5" ht="4.5" customHeight="1" x14ac:dyDescent="0.35">
      <c r="A66" s="5"/>
      <c r="B66" s="1"/>
      <c r="C66" s="19"/>
      <c r="D66" s="19"/>
    </row>
    <row r="67" spans="1:5" ht="15.5" x14ac:dyDescent="0.35">
      <c r="A67" s="35"/>
      <c r="B67" s="36" t="s">
        <v>47</v>
      </c>
      <c r="C67" s="37">
        <f>C18+C26+C34+C39+C50+C58+C65</f>
        <v>675400</v>
      </c>
      <c r="D67" s="37">
        <f>D18+D26+D34+D39+D50+D58+D65</f>
        <v>8164800</v>
      </c>
      <c r="E67" s="16"/>
    </row>
    <row r="68" spans="1:5" x14ac:dyDescent="0.35">
      <c r="E68" s="16"/>
    </row>
  </sheetData>
  <mergeCells count="7">
    <mergeCell ref="B1:D1"/>
    <mergeCell ref="B60:D60"/>
    <mergeCell ref="B20:D20"/>
    <mergeCell ref="B28:D28"/>
    <mergeCell ref="B36:D36"/>
    <mergeCell ref="B41:D41"/>
    <mergeCell ref="B52:D52"/>
  </mergeCells>
  <pageMargins left="0.70866141732283472" right="0.70866141732283472" top="0.35433070866141736" bottom="0.35433070866141736" header="0.31496062992125984" footer="0.31496062992125984"/>
  <pageSetup paperSize="9" scale="87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2019-11-23T10:21:05Z</dcterms:modified>
</cp:coreProperties>
</file>