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8_{324E2CC2-48DF-46B8-B210-EB3D181AAB0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Смета 2022" sheetId="4" r:id="rId1"/>
    <sheet name="Лист1" sheetId="7" r:id="rId2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C42" i="4"/>
  <c r="C29" i="4"/>
  <c r="C37" i="4"/>
  <c r="C52" i="4"/>
  <c r="C59" i="4"/>
  <c r="C67" i="4"/>
  <c r="C23" i="4"/>
  <c r="D13" i="4"/>
  <c r="D11" i="4"/>
  <c r="C6" i="4"/>
  <c r="D5" i="4"/>
  <c r="D4" i="4"/>
  <c r="D37" i="4"/>
  <c r="D59" i="4"/>
  <c r="C69" i="4"/>
  <c r="D29" i="4"/>
  <c r="D67" i="4"/>
  <c r="D52" i="4"/>
  <c r="D23" i="4"/>
  <c r="D6" i="4"/>
  <c r="D69" i="4"/>
</calcChain>
</file>

<file path=xl/sharedStrings.xml><?xml version="1.0" encoding="utf-8"?>
<sst xmlns="http://schemas.openxmlformats.org/spreadsheetml/2006/main" count="102" uniqueCount="91">
  <si>
    <t>3.</t>
  </si>
  <si>
    <t>3.1.</t>
  </si>
  <si>
    <t>3.2.</t>
  </si>
  <si>
    <t>3.3.</t>
  </si>
  <si>
    <t>Расходы на уличное освещение</t>
  </si>
  <si>
    <t>Вывоз ТБО</t>
  </si>
  <si>
    <t>Земельный налог</t>
  </si>
  <si>
    <t>Расчетно-кассовое обслуживание</t>
  </si>
  <si>
    <t>Расходы, связанные с содержанием имущества общего пользования товарищества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</si>
  <si>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</si>
  <si>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</si>
  <si>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</si>
  <si>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</si>
  <si>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</si>
  <si>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</si>
  <si>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</si>
  <si>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</si>
  <si>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2.2.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</si>
  <si>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</si>
  <si>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</si>
  <si>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</si>
  <si>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</si>
  <si>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</si>
  <si>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</si>
  <si>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</si>
  <si>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6.1.</t>
  </si>
  <si>
    <t>Сторожевая охрана</t>
  </si>
  <si>
    <t>6.2.</t>
  </si>
  <si>
    <t>7.</t>
  </si>
  <si>
    <t>7.1.</t>
  </si>
  <si>
    <t>7.2.</t>
  </si>
  <si>
    <t>УСН</t>
  </si>
  <si>
    <t>5.2.</t>
  </si>
  <si>
    <t>ВСЕГО</t>
  </si>
  <si>
    <t>Поступление денежных средств:</t>
  </si>
  <si>
    <t>Членские взносы</t>
  </si>
  <si>
    <t>Плата за пользование инфраструктурой</t>
  </si>
  <si>
    <t>Подсыпка дорог</t>
  </si>
  <si>
    <t>РАСХОДЫ</t>
  </si>
  <si>
    <t>3.4.</t>
  </si>
  <si>
    <t>Налоги на ФОТ</t>
  </si>
  <si>
    <t>В месяц</t>
  </si>
  <si>
    <t>В год</t>
  </si>
  <si>
    <t>Пояснения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</si>
  <si>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</si>
  <si>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</si>
  <si>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1.4.</t>
  </si>
  <si>
    <t>Юридические услуги</t>
  </si>
  <si>
    <t>Расходы по управлению</t>
  </si>
  <si>
    <t>ПРИХОДНО-РАСХОДНАЯ СМЕТА СНТ "ВЕРХОВЬЕ" НА ПЕРИОД 2022Г</t>
  </si>
  <si>
    <t>397 уч*1200,00</t>
  </si>
  <si>
    <t>151 уч*1200,00</t>
  </si>
  <si>
    <t>1.2</t>
  </si>
  <si>
    <t xml:space="preserve">Расходы на мобильную связь  </t>
  </si>
  <si>
    <t>1.5</t>
  </si>
  <si>
    <t xml:space="preserve">Бухгалтерское программное обеспечение 
</t>
  </si>
  <si>
    <t>1.6</t>
  </si>
  <si>
    <t>1.7</t>
  </si>
  <si>
    <t>Услуги по делопроизводству</t>
  </si>
  <si>
    <t>1.8</t>
  </si>
  <si>
    <t xml:space="preserve">Почтовые и канцелярские расходы, хозтовары для офиса </t>
  </si>
  <si>
    <t>1.9</t>
  </si>
  <si>
    <t>1.10</t>
  </si>
  <si>
    <t>Расходы на сайт СНТ</t>
  </si>
  <si>
    <t>1.11</t>
  </si>
  <si>
    <t>Обслуживание АХК</t>
  </si>
  <si>
    <t>Расходы на ГСМ</t>
  </si>
  <si>
    <t>Обслуживание электросетевого хозяйства СНТ</t>
  </si>
  <si>
    <t>Расходы по ремонту и обслуживанию шлагбаумов ( в том числе материалы)</t>
  </si>
  <si>
    <t>РАСХОДЫ, СВЯЗАННЫЕ С ОСУЩЕСТВЛЕНИЕМ РАСЧЕТОВ С ОРГАНИЗАЦИЯМИ ( ЭЛЕКТРОЭНЕРГИЯ)</t>
  </si>
  <si>
    <t xml:space="preserve">Расходы по энергообеспечению АХК и складов ( по показаниям эл/счетчиков, установленных в АХК ) </t>
  </si>
  <si>
    <t>Расходы по оплате услуг, связанных с благоустройством территории ( покос травы, уборка мусора, ремонт игровых и спортивных площадок, текущий ремонт имущества общего пользования)</t>
  </si>
  <si>
    <t xml:space="preserve">Расходы, связанные с эксплуатацией УАЗ    </t>
  </si>
  <si>
    <t>5.3</t>
  </si>
  <si>
    <t>5.4</t>
  </si>
  <si>
    <t>5.5</t>
  </si>
  <si>
    <t>5.6</t>
  </si>
  <si>
    <t>Расходы, связанные с эксплуатацией мелкой техники, ремонт</t>
  </si>
  <si>
    <t>Мелкая техника, инструменты и материалы, используемые для благоустройства</t>
  </si>
  <si>
    <t>Уборка снега</t>
  </si>
  <si>
    <t>Расходы, связанные с охраной территории СНТ</t>
  </si>
  <si>
    <t>Расходы на мобильную связь</t>
  </si>
  <si>
    <t>Обслуживание видеокамер</t>
  </si>
  <si>
    <t>6.3</t>
  </si>
  <si>
    <t>Расходы, связанные с уплатой налогов СНТ</t>
  </si>
  <si>
    <t>7.3</t>
  </si>
  <si>
    <t>7.4</t>
  </si>
  <si>
    <t>Транспортный налог</t>
  </si>
  <si>
    <t>1.6.1</t>
  </si>
  <si>
    <t>Судебные расходы</t>
  </si>
  <si>
    <t>Расчетные потери передачи эл/эн 4,5%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</si>
</sst>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9" xfId="0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8" xfId="0" applyNumberFormat="1" applyFill="1" applyBorder="1"/>
    <xf numFmtId="49" fontId="0" fillId="2" borderId="2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0" fontId="3" fillId="2" borderId="0" xfId="0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/>
    <xf numFmtId="0" fontId="3" fillId="2" borderId="0" xfId="0" applyFont="1" applyFill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9" fontId="7" fillId="2" borderId="6" xfId="0" applyNumberFormat="1" applyFont="1" applyFill="1" applyBorder="1" applyAlignment="1">
      <alignment horizontal="center"/>
    </xf>
    <xf numFmtId="4" fontId="7" fillId="2" borderId="7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4" fontId="3" fillId="2" borderId="10" xfId="0" applyNumberFormat="1" applyFont="1" applyFill="1" applyBorder="1" applyAlignment="1">
      <alignment horizontal="center" wrapText="1"/>
    </xf>
    <xf numFmtId="49" fontId="0" fillId="2" borderId="11" xfId="0" applyNumberFormat="1" applyFill="1" applyBorder="1"/>
    <xf numFmtId="0" fontId="0" fillId="2" borderId="11" xfId="0" applyFill="1" applyBorder="1" applyAlignment="1">
      <alignment wrapText="1"/>
    </xf>
    <xf numFmtId="4" fontId="0" fillId="2" borderId="11" xfId="0" applyNumberFormat="1" applyFill="1" applyBorder="1" applyAlignment="1">
      <alignment wrapText="1"/>
    </xf>
    <xf numFmtId="49" fontId="0" fillId="2" borderId="12" xfId="0" applyNumberFormat="1" applyFill="1" applyBorder="1"/>
    <xf numFmtId="4" fontId="3" fillId="2" borderId="13" xfId="0" applyNumberFormat="1" applyFont="1" applyFill="1" applyBorder="1" applyAlignment="1">
      <alignment horizontal="center" wrapText="1"/>
    </xf>
    <xf numFmtId="0" fontId="3" fillId="2" borderId="14" xfId="0" applyFont="1" applyFill="1" applyBorder="1"/>
    <xf numFmtId="4" fontId="2" fillId="2" borderId="1" xfId="0" applyNumberFormat="1" applyFont="1" applyFill="1" applyBorder="1"/>
    <xf numFmtId="4" fontId="7" fillId="2" borderId="16" xfId="0" applyNumberFormat="1" applyFont="1" applyFill="1" applyBorder="1" applyAlignment="1">
      <alignment horizontal="center" wrapText="1"/>
    </xf>
    <xf numFmtId="4" fontId="0" fillId="2" borderId="15" xfId="0" applyNumberFormat="1" applyFill="1" applyBorder="1" applyAlignment="1">
      <alignment wrapText="1"/>
    </xf>
    <xf numFmtId="4" fontId="3" fillId="2" borderId="9" xfId="0" applyNumberFormat="1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0" fillId="2" borderId="24" xfId="0" applyFill="1" applyBorder="1"/>
    <xf numFmtId="0" fontId="3" fillId="2" borderId="1" xfId="0" applyFont="1" applyFill="1" applyBorder="1" applyAlignment="1">
      <alignment horizontal="left" wrapText="1"/>
    </xf>
    <xf numFmtId="4" fontId="7" fillId="2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" fontId="0" fillId="2" borderId="20" xfId="0" applyNumberFormat="1" applyFill="1" applyBorder="1"/>
    <xf numFmtId="0" fontId="0" fillId="0" borderId="21" xfId="0" applyBorder="1"/>
    <xf numFmtId="4" fontId="0" fillId="2" borderId="22" xfId="0" applyNumberFormat="1" applyFill="1" applyBorder="1"/>
    <xf numFmtId="0" fontId="0" fillId="0" borderId="23" xfId="0" applyBorder="1"/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workbookViewId="0">
      <selection activeCell="B36" sqref="B36"/>
    </sheetView>
  </sheetViews>
  <sheetFormatPr defaultColWidth="9.1796875" defaultRowHeight="14.5" x14ac:dyDescent="0.35"/>
  <cols>
    <col min="1" max="1" width="9.1796875" style="8"/>
    <col min="2" max="2" width="68.36328125" style="2" customWidth="1"/>
    <col min="3" max="4" width="21" style="13" customWidth="1"/>
    <col min="5" max="5" width="12" style="2" bestFit="1" customWidth="1"/>
    <col min="6" max="16384" width="9.1796875" style="2"/>
  </cols>
  <sheetData>
    <row r="1" spans="1:6" ht="33" customHeight="1" x14ac:dyDescent="0.45">
      <c r="B1" s="62" t="s">
        <v>49</v>
      </c>
      <c r="C1" s="62"/>
      <c r="D1" s="62"/>
    </row>
    <row r="2" spans="1:6" ht="26.25" customHeight="1" thickBot="1" x14ac:dyDescent="0.4"/>
    <row r="3" spans="1:6" s="35" customFormat="1" ht="18.75" customHeight="1" x14ac:dyDescent="0.35">
      <c r="A3" s="33" t="s">
        <v>14</v>
      </c>
      <c r="B3" s="36" t="s">
        <v>34</v>
      </c>
      <c r="C3" s="34" t="s">
        <v>41</v>
      </c>
      <c r="D3" s="46" t="s">
        <v>42</v>
      </c>
      <c r="E3" s="56" t="s">
        <v>43</v>
      </c>
      <c r="F3" s="57"/>
    </row>
    <row r="4" spans="1:6" x14ac:dyDescent="0.35">
      <c r="A4" s="9" t="s">
        <v>11</v>
      </c>
      <c r="B4" s="3" t="s">
        <v>35</v>
      </c>
      <c r="C4" s="14">
        <v>476400</v>
      </c>
      <c r="D4" s="47">
        <f>C4*12</f>
        <v>5716800</v>
      </c>
      <c r="E4" s="58" t="s">
        <v>50</v>
      </c>
      <c r="F4" s="59"/>
    </row>
    <row r="5" spans="1:6" ht="15" customHeight="1" x14ac:dyDescent="0.35">
      <c r="A5" s="9" t="s">
        <v>12</v>
      </c>
      <c r="B5" s="3" t="s">
        <v>36</v>
      </c>
      <c r="C5" s="14">
        <v>181200</v>
      </c>
      <c r="D5" s="47">
        <f>C5*12</f>
        <v>2174400</v>
      </c>
      <c r="E5" s="58" t="s">
        <v>51</v>
      </c>
      <c r="F5" s="59"/>
    </row>
    <row r="6" spans="1:6" ht="15" thickBot="1" x14ac:dyDescent="0.4">
      <c r="A6" s="10"/>
      <c r="B6" s="6" t="s">
        <v>20</v>
      </c>
      <c r="C6" s="48">
        <f>SUM(C4:C5)</f>
        <v>657600</v>
      </c>
      <c r="D6" s="49">
        <f>SUM(D4:D5)</f>
        <v>7891200</v>
      </c>
      <c r="E6" s="60"/>
      <c r="F6" s="61"/>
    </row>
    <row r="7" spans="1:6" ht="15" thickBot="1" x14ac:dyDescent="0.4">
      <c r="A7" s="39"/>
      <c r="B7" s="40"/>
      <c r="C7" s="41"/>
      <c r="D7" s="41"/>
      <c r="E7" s="13"/>
    </row>
    <row r="8" spans="1:6" ht="19.5" thickTop="1" thickBot="1" x14ac:dyDescent="0.5">
      <c r="A8" s="42"/>
      <c r="B8" s="37" t="s">
        <v>38</v>
      </c>
      <c r="C8" s="38"/>
      <c r="D8" s="43"/>
    </row>
    <row r="9" spans="1:6" ht="5.25" customHeight="1" thickTop="1" thickBot="1" x14ac:dyDescent="0.4">
      <c r="B9" s="16"/>
      <c r="C9" s="17"/>
      <c r="D9" s="17"/>
    </row>
    <row r="10" spans="1:6" ht="15" thickBot="1" x14ac:dyDescent="0.4">
      <c r="A10" s="19" t="s">
        <v>14</v>
      </c>
      <c r="B10" s="20" t="s">
        <v>48</v>
      </c>
      <c r="C10" s="20" t="s">
        <v>41</v>
      </c>
      <c r="D10" s="44" t="s">
        <v>42</v>
      </c>
    </row>
    <row r="11" spans="1:6" x14ac:dyDescent="0.35">
      <c r="A11" s="11" t="s">
        <v>11</v>
      </c>
      <c r="B11" s="4" t="s">
        <v>9</v>
      </c>
      <c r="C11" s="18">
        <v>46000</v>
      </c>
      <c r="D11" s="18">
        <f t="shared" ref="D11:D13" si="0">C11*12</f>
        <v>552000</v>
      </c>
    </row>
    <row r="12" spans="1:6" x14ac:dyDescent="0.35">
      <c r="A12" s="11" t="s">
        <v>52</v>
      </c>
      <c r="B12" s="4" t="s">
        <v>53</v>
      </c>
      <c r="C12" s="18">
        <v>550</v>
      </c>
      <c r="D12" s="18">
        <v>6600</v>
      </c>
    </row>
    <row r="13" spans="1:6" x14ac:dyDescent="0.35">
      <c r="A13" s="5" t="s">
        <v>13</v>
      </c>
      <c r="B13" s="1" t="s">
        <v>10</v>
      </c>
      <c r="C13" s="45">
        <v>35000</v>
      </c>
      <c r="D13" s="15">
        <f t="shared" si="0"/>
        <v>420000</v>
      </c>
    </row>
    <row r="14" spans="1:6" ht="13.9" customHeight="1" x14ac:dyDescent="0.35">
      <c r="A14" s="51" t="s">
        <v>46</v>
      </c>
      <c r="B14" s="50" t="s">
        <v>55</v>
      </c>
      <c r="C14" s="52">
        <v>4583</v>
      </c>
      <c r="D14" s="52">
        <v>55000</v>
      </c>
    </row>
    <row r="15" spans="1:6" x14ac:dyDescent="0.35">
      <c r="A15" s="5" t="s">
        <v>54</v>
      </c>
      <c r="B15" s="1" t="s">
        <v>7</v>
      </c>
      <c r="C15" s="15">
        <v>1000</v>
      </c>
      <c r="D15" s="15">
        <v>12000</v>
      </c>
    </row>
    <row r="16" spans="1:6" x14ac:dyDescent="0.35">
      <c r="A16" s="5" t="s">
        <v>56</v>
      </c>
      <c r="B16" s="1" t="s">
        <v>47</v>
      </c>
      <c r="C16" s="15">
        <v>10000</v>
      </c>
      <c r="D16" s="15">
        <v>120000</v>
      </c>
    </row>
    <row r="17" spans="1:4" x14ac:dyDescent="0.35">
      <c r="A17" s="5" t="s">
        <v>88</v>
      </c>
      <c r="B17" s="1" t="s">
        <v>89</v>
      </c>
      <c r="C17" s="15">
        <v>3000</v>
      </c>
      <c r="D17" s="15">
        <v>36000</v>
      </c>
    </row>
    <row r="18" spans="1:4" x14ac:dyDescent="0.35">
      <c r="A18" s="5" t="s">
        <v>57</v>
      </c>
      <c r="B18" s="1" t="s">
        <v>58</v>
      </c>
      <c r="C18" s="15">
        <v>23000</v>
      </c>
      <c r="D18" s="15">
        <v>276000</v>
      </c>
    </row>
    <row r="19" spans="1:4" x14ac:dyDescent="0.35">
      <c r="A19" s="5" t="s">
        <v>59</v>
      </c>
      <c r="B19" s="53" t="s">
        <v>60</v>
      </c>
      <c r="C19" s="15">
        <v>2500</v>
      </c>
      <c r="D19" s="15">
        <v>30000</v>
      </c>
    </row>
    <row r="20" spans="1:4" x14ac:dyDescent="0.35">
      <c r="A20" s="5" t="s">
        <v>61</v>
      </c>
      <c r="B20" s="54" t="s">
        <v>63</v>
      </c>
      <c r="C20" s="15">
        <v>1200</v>
      </c>
      <c r="D20" s="15">
        <v>14400</v>
      </c>
    </row>
    <row r="21" spans="1:4" x14ac:dyDescent="0.35">
      <c r="A21" s="5" t="s">
        <v>62</v>
      </c>
      <c r="B21" s="1" t="s">
        <v>65</v>
      </c>
      <c r="C21" s="15">
        <v>2692</v>
      </c>
      <c r="D21" s="15">
        <v>32300</v>
      </c>
    </row>
    <row r="22" spans="1:4" ht="19.5" customHeight="1" x14ac:dyDescent="0.35">
      <c r="A22" s="5" t="s">
        <v>64</v>
      </c>
      <c r="B22" s="53" t="s">
        <v>66</v>
      </c>
      <c r="C22" s="15">
        <v>5000</v>
      </c>
      <c r="D22" s="15">
        <v>60000</v>
      </c>
    </row>
    <row r="23" spans="1:4" s="21" customFormat="1" x14ac:dyDescent="0.35">
      <c r="A23" s="22"/>
      <c r="B23" s="23" t="s">
        <v>20</v>
      </c>
      <c r="C23" s="24">
        <f>SUM(C11:C22)</f>
        <v>134525</v>
      </c>
      <c r="D23" s="24">
        <f>SUM(D11:D22)</f>
        <v>1614300</v>
      </c>
    </row>
    <row r="24" spans="1:4" ht="4.5" customHeight="1" x14ac:dyDescent="0.35">
      <c r="A24" s="5"/>
      <c r="B24" s="1"/>
      <c r="C24" s="15"/>
      <c r="D24" s="15"/>
    </row>
    <row r="25" spans="1:4" x14ac:dyDescent="0.35">
      <c r="A25" s="12" t="s">
        <v>15</v>
      </c>
      <c r="B25" s="55" t="s">
        <v>8</v>
      </c>
      <c r="C25" s="55"/>
      <c r="D25" s="55"/>
    </row>
    <row r="26" spans="1:4" ht="4.5" customHeight="1" x14ac:dyDescent="0.35">
      <c r="A26" s="12"/>
      <c r="B26" s="7"/>
      <c r="C26" s="7"/>
      <c r="D26" s="7"/>
    </row>
    <row r="27" spans="1:4" x14ac:dyDescent="0.35">
      <c r="A27" s="5" t="s">
        <v>16</v>
      </c>
      <c r="B27" s="3" t="s">
        <v>67</v>
      </c>
      <c r="C27" s="14">
        <v>33000</v>
      </c>
      <c r="D27" s="14">
        <v>396000</v>
      </c>
    </row>
    <row r="28" spans="1:4" ht="18" customHeight="1" x14ac:dyDescent="0.35">
      <c r="A28" s="5" t="s">
        <v>17</v>
      </c>
      <c r="B28" s="53" t="s">
        <v>68</v>
      </c>
      <c r="C28" s="14">
        <v>5833</v>
      </c>
      <c r="D28" s="14">
        <v>70000</v>
      </c>
    </row>
    <row r="29" spans="1:4" x14ac:dyDescent="0.35">
      <c r="A29" s="22"/>
      <c r="B29" s="23" t="s">
        <v>20</v>
      </c>
      <c r="C29" s="24">
        <f>SUM(C27:C28)</f>
        <v>38833</v>
      </c>
      <c r="D29" s="24">
        <f>SUM(D27:D28)</f>
        <v>466000</v>
      </c>
    </row>
    <row r="30" spans="1:4" ht="5.25" customHeight="1" x14ac:dyDescent="0.35">
      <c r="A30" s="5"/>
      <c r="B30" s="1"/>
      <c r="C30" s="15"/>
      <c r="D30" s="15"/>
    </row>
    <row r="31" spans="1:4" ht="25.15" customHeight="1" x14ac:dyDescent="0.35">
      <c r="A31" s="5" t="s">
        <v>0</v>
      </c>
      <c r="B31" s="55" t="s">
        <v>69</v>
      </c>
      <c r="C31" s="55"/>
      <c r="D31" s="55"/>
    </row>
    <row r="32" spans="1:4" ht="3.65" hidden="1" customHeight="1" x14ac:dyDescent="0.35">
      <c r="A32" s="5"/>
      <c r="B32" s="7"/>
      <c r="C32" s="7"/>
      <c r="D32" s="7"/>
    </row>
    <row r="33" spans="1:4" ht="24" customHeight="1" x14ac:dyDescent="0.35">
      <c r="A33" s="5" t="s">
        <v>1</v>
      </c>
      <c r="B33" s="3" t="s">
        <v>4</v>
      </c>
      <c r="C33" s="14">
        <v>17500</v>
      </c>
      <c r="D33" s="14">
        <v>210000</v>
      </c>
    </row>
    <row r="34" spans="1:4" ht="27.65" customHeight="1" x14ac:dyDescent="0.35">
      <c r="A34" s="5" t="s">
        <v>2</v>
      </c>
      <c r="B34" s="3" t="s">
        <v>70</v>
      </c>
      <c r="C34" s="14">
        <v>4166</v>
      </c>
      <c r="D34" s="14">
        <v>50000</v>
      </c>
    </row>
    <row r="35" spans="1:4" ht="29.25" customHeight="1" x14ac:dyDescent="0.35">
      <c r="A35" s="5" t="s">
        <v>3</v>
      </c>
      <c r="B35" s="3" t="s">
        <v>45</v>
      </c>
      <c r="C35" s="14">
        <v>12500</v>
      </c>
      <c r="D35" s="14">
        <v>150000</v>
      </c>
    </row>
    <row r="36" spans="1:4" ht="21.75" customHeight="1" x14ac:dyDescent="0.35">
      <c r="A36" s="5" t="s">
        <v>39</v>
      </c>
      <c r="B36" s="3" t="s">
        <v>90</v>
      </c>
      <c r="C36" s="14">
        <v>30000</v>
      </c>
      <c r="D36" s="14">
        <v>360000</v>
      </c>
    </row>
    <row r="37" spans="1:4" x14ac:dyDescent="0.35">
      <c r="A37" s="22"/>
      <c r="B37" s="23" t="s">
        <v>20</v>
      </c>
      <c r="C37" s="24">
        <f>SUM(C33:C36)</f>
        <v>64166</v>
      </c>
      <c r="D37" s="24">
        <f>SUM(D33:D36)</f>
        <v>770000</v>
      </c>
    </row>
    <row r="38" spans="1:4" ht="6.75" customHeight="1" x14ac:dyDescent="0.35">
      <c r="A38" s="5"/>
      <c r="B38" s="1"/>
      <c r="C38" s="15"/>
      <c r="D38" s="15"/>
    </row>
    <row r="39" spans="1:4" ht="58.5" customHeight="1" x14ac:dyDescent="0.35">
      <c r="A39" s="5" t="s">
        <v>18</v>
      </c>
      <c r="B39" s="55" t="s">
        <v>44</v>
      </c>
      <c r="C39" s="55"/>
      <c r="D39" s="55"/>
    </row>
    <row r="40" spans="1:4" ht="6" customHeight="1" x14ac:dyDescent="0.35">
      <c r="A40" s="5"/>
      <c r="B40" s="7"/>
      <c r="C40" s="7"/>
      <c r="D40" s="7"/>
    </row>
    <row r="41" spans="1:4" x14ac:dyDescent="0.35">
      <c r="A41" s="5" t="s">
        <v>19</v>
      </c>
      <c r="B41" s="1" t="s">
        <v>5</v>
      </c>
      <c r="C41" s="15">
        <v>104167</v>
      </c>
      <c r="D41" s="15">
        <v>1250000</v>
      </c>
    </row>
    <row r="42" spans="1:4" x14ac:dyDescent="0.35">
      <c r="A42" s="25"/>
      <c r="B42" s="26" t="s">
        <v>20</v>
      </c>
      <c r="C42" s="27">
        <f>SUM(C41)</f>
        <v>104167</v>
      </c>
      <c r="D42" s="27">
        <f>D41</f>
        <v>1250000</v>
      </c>
    </row>
    <row r="43" spans="1:4" ht="6.75" customHeight="1" x14ac:dyDescent="0.35">
      <c r="A43" s="5"/>
      <c r="B43" s="1"/>
      <c r="C43" s="15"/>
      <c r="D43" s="15"/>
    </row>
    <row r="44" spans="1:4" x14ac:dyDescent="0.35">
      <c r="A44" s="5" t="s">
        <v>21</v>
      </c>
      <c r="B44" s="55" t="s">
        <v>22</v>
      </c>
      <c r="C44" s="55"/>
      <c r="D44" s="55"/>
    </row>
    <row r="45" spans="1:4" ht="6" customHeight="1" x14ac:dyDescent="0.35">
      <c r="A45" s="5"/>
      <c r="B45" s="7"/>
      <c r="C45" s="7"/>
      <c r="D45" s="7"/>
    </row>
    <row r="46" spans="1:4" ht="43.15" customHeight="1" x14ac:dyDescent="0.35">
      <c r="A46" s="5" t="s">
        <v>23</v>
      </c>
      <c r="B46" s="3" t="s">
        <v>71</v>
      </c>
      <c r="C46" s="14">
        <v>69000</v>
      </c>
      <c r="D46" s="14">
        <v>828000</v>
      </c>
    </row>
    <row r="47" spans="1:4" ht="18.75" customHeight="1" x14ac:dyDescent="0.35">
      <c r="A47" s="5" t="s">
        <v>32</v>
      </c>
      <c r="B47" s="3" t="s">
        <v>72</v>
      </c>
      <c r="C47" s="14">
        <v>8333</v>
      </c>
      <c r="D47" s="14">
        <v>100000</v>
      </c>
    </row>
    <row r="48" spans="1:4" ht="24" customHeight="1" x14ac:dyDescent="0.35">
      <c r="A48" s="5" t="s">
        <v>73</v>
      </c>
      <c r="B48" s="3" t="s">
        <v>77</v>
      </c>
      <c r="C48" s="14">
        <v>6250</v>
      </c>
      <c r="D48" s="14">
        <v>75000</v>
      </c>
    </row>
    <row r="49" spans="1:4" ht="36" customHeight="1" x14ac:dyDescent="0.35">
      <c r="A49" s="5" t="s">
        <v>74</v>
      </c>
      <c r="B49" s="3" t="s">
        <v>78</v>
      </c>
      <c r="C49" s="14">
        <v>25033</v>
      </c>
      <c r="D49" s="14">
        <v>300400</v>
      </c>
    </row>
    <row r="50" spans="1:4" ht="22.5" customHeight="1" x14ac:dyDescent="0.35">
      <c r="A50" s="5" t="s">
        <v>75</v>
      </c>
      <c r="B50" s="3" t="s">
        <v>79</v>
      </c>
      <c r="C50" s="14">
        <v>45000</v>
      </c>
      <c r="D50" s="14">
        <v>540000</v>
      </c>
    </row>
    <row r="51" spans="1:4" x14ac:dyDescent="0.35">
      <c r="A51" s="5" t="s">
        <v>76</v>
      </c>
      <c r="B51" s="3" t="s">
        <v>37</v>
      </c>
      <c r="C51" s="14">
        <v>33350</v>
      </c>
      <c r="D51" s="14">
        <v>400200</v>
      </c>
    </row>
    <row r="52" spans="1:4" x14ac:dyDescent="0.35">
      <c r="A52" s="22"/>
      <c r="B52" s="28" t="s">
        <v>20</v>
      </c>
      <c r="C52" s="29">
        <f>SUM(C46:C51)</f>
        <v>186966</v>
      </c>
      <c r="D52" s="29">
        <f>SUM(D46:D51)</f>
        <v>2243600</v>
      </c>
    </row>
    <row r="53" spans="1:4" ht="3.75" customHeight="1" x14ac:dyDescent="0.35">
      <c r="A53" s="5"/>
      <c r="B53" s="3"/>
      <c r="C53" s="14"/>
      <c r="D53" s="14"/>
    </row>
    <row r="54" spans="1:4" x14ac:dyDescent="0.35">
      <c r="A54" s="5" t="s">
        <v>24</v>
      </c>
      <c r="B54" s="55" t="s">
        <v>80</v>
      </c>
      <c r="C54" s="55"/>
      <c r="D54" s="55"/>
    </row>
    <row r="55" spans="1:4" ht="4.5" customHeight="1" x14ac:dyDescent="0.35">
      <c r="A55" s="5"/>
      <c r="B55" s="7"/>
      <c r="C55" s="7"/>
      <c r="D55" s="7"/>
    </row>
    <row r="56" spans="1:4" x14ac:dyDescent="0.35">
      <c r="A56" s="5" t="s">
        <v>25</v>
      </c>
      <c r="B56" s="1" t="s">
        <v>26</v>
      </c>
      <c r="C56" s="15">
        <v>84800</v>
      </c>
      <c r="D56" s="15">
        <v>1017600</v>
      </c>
    </row>
    <row r="57" spans="1:4" x14ac:dyDescent="0.35">
      <c r="A57" s="5" t="s">
        <v>27</v>
      </c>
      <c r="B57" s="1" t="s">
        <v>81</v>
      </c>
      <c r="C57" s="15">
        <v>550</v>
      </c>
      <c r="D57" s="15">
        <v>6600</v>
      </c>
    </row>
    <row r="58" spans="1:4" x14ac:dyDescent="0.35">
      <c r="A58" s="5" t="s">
        <v>83</v>
      </c>
      <c r="B58" s="1" t="s">
        <v>82</v>
      </c>
      <c r="C58" s="15">
        <v>21817</v>
      </c>
      <c r="D58" s="15">
        <v>261800</v>
      </c>
    </row>
    <row r="59" spans="1:4" x14ac:dyDescent="0.35">
      <c r="A59" s="22"/>
      <c r="B59" s="23" t="s">
        <v>20</v>
      </c>
      <c r="C59" s="24">
        <f>SUM(C56:C58)</f>
        <v>107167</v>
      </c>
      <c r="D59" s="24">
        <f>SUM(D56:D58)</f>
        <v>1286000</v>
      </c>
    </row>
    <row r="60" spans="1:4" ht="4.5" customHeight="1" x14ac:dyDescent="0.35">
      <c r="A60" s="5"/>
      <c r="B60" s="1"/>
      <c r="C60" s="15"/>
      <c r="D60" s="15"/>
    </row>
    <row r="61" spans="1:4" x14ac:dyDescent="0.35">
      <c r="A61" s="5" t="s">
        <v>28</v>
      </c>
      <c r="B61" s="55" t="s">
        <v>84</v>
      </c>
      <c r="C61" s="55"/>
      <c r="D61" s="55"/>
    </row>
    <row r="62" spans="1:4" ht="5.25" customHeight="1" x14ac:dyDescent="0.35">
      <c r="A62" s="5"/>
      <c r="B62" s="7"/>
      <c r="C62" s="7"/>
      <c r="D62" s="7"/>
    </row>
    <row r="63" spans="1:4" x14ac:dyDescent="0.35">
      <c r="A63" s="5" t="s">
        <v>29</v>
      </c>
      <c r="B63" s="1" t="s">
        <v>6</v>
      </c>
      <c r="C63" s="15">
        <v>7500</v>
      </c>
      <c r="D63" s="15">
        <v>90000</v>
      </c>
    </row>
    <row r="64" spans="1:4" x14ac:dyDescent="0.35">
      <c r="A64" s="5" t="s">
        <v>30</v>
      </c>
      <c r="B64" s="1" t="s">
        <v>31</v>
      </c>
      <c r="C64" s="15">
        <v>108</v>
      </c>
      <c r="D64" s="15">
        <v>1300</v>
      </c>
    </row>
    <row r="65" spans="1:4" x14ac:dyDescent="0.35">
      <c r="A65" s="5" t="s">
        <v>85</v>
      </c>
      <c r="B65" s="1" t="s">
        <v>87</v>
      </c>
      <c r="C65" s="15">
        <v>250</v>
      </c>
      <c r="D65" s="15">
        <v>3000</v>
      </c>
    </row>
    <row r="66" spans="1:4" x14ac:dyDescent="0.35">
      <c r="A66" s="5" t="s">
        <v>86</v>
      </c>
      <c r="B66" s="1" t="s">
        <v>40</v>
      </c>
      <c r="C66" s="15">
        <v>13916</v>
      </c>
      <c r="D66" s="15">
        <v>167000</v>
      </c>
    </row>
    <row r="67" spans="1:4" x14ac:dyDescent="0.35">
      <c r="A67" s="22"/>
      <c r="B67" s="23" t="s">
        <v>20</v>
      </c>
      <c r="C67" s="24">
        <f>SUM(C63:C66)</f>
        <v>21774</v>
      </c>
      <c r="D67" s="24">
        <f>SUM(D63:D66)</f>
        <v>261300</v>
      </c>
    </row>
    <row r="68" spans="1:4" ht="4.5" customHeight="1" x14ac:dyDescent="0.35">
      <c r="A68" s="5"/>
      <c r="B68" s="1"/>
      <c r="C68" s="15"/>
      <c r="D68" s="15"/>
    </row>
    <row r="69" spans="1:4" ht="15.5" x14ac:dyDescent="0.35">
      <c r="A69" s="30"/>
      <c r="B69" s="31" t="s">
        <v>33</v>
      </c>
      <c r="C69" s="32">
        <f>C23+C29+C37+C42+C52+C59+C67</f>
        <v>657598</v>
      </c>
      <c r="D69" s="32">
        <f>D23+D29+D37+D42+D52+D59+D67</f>
        <v>7891200</v>
      </c>
    </row>
    <row r="72" spans="1:4" x14ac:dyDescent="0.35">
      <c r="B72" s="21"/>
    </row>
    <row r="73" spans="1:4" x14ac:dyDescent="0.35">
      <c r="B73" s="21"/>
    </row>
    <row r="74" spans="1:4" x14ac:dyDescent="0.35">
      <c r="B74" s="21"/>
    </row>
  </sheetData>
  <mergeCells count="11">
    <mergeCell ref="E3:F3"/>
    <mergeCell ref="E4:F4"/>
    <mergeCell ref="E5:F5"/>
    <mergeCell ref="E6:F6"/>
    <mergeCell ref="B1:D1"/>
    <mergeCell ref="B61:D61"/>
    <mergeCell ref="B25:D25"/>
    <mergeCell ref="B31:D31"/>
    <mergeCell ref="B39:D39"/>
    <mergeCell ref="B44:D44"/>
    <mergeCell ref="B54:D54"/>
  </mergeCells>
  <pageMargins left="0.70866141732283472" right="0.70866141732283472" top="0.35433070866141736" bottom="0.35433070866141736" header="0.31496062992125984" footer="0.31496062992125984"/>
  <pageSetup paperSize="9" scale="9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2022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2023-01-11T13:03:00Z</dcterms:modified>
</cp:coreProperties>
</file>