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E40FF7F0-CCD3-49CF-87C4-FBA40544749D}" xr6:coauthVersionLast="47" xr6:coauthVersionMax="47" xr10:uidLastSave="{00000000-0000-0000-0000-000000000000}"/>
  <bookViews>
    <workbookView xWindow="-110" yWindow="-110" windowWidth="19420" windowHeight="11020" activeTab="1" xr2:uid="{00000000-000D-0000-FFFF-FFFF00000000}"/>
  </bookViews>
  <sheets>
    <sheet name="Смета 2021" sheetId="4" r:id="rId1"/>
    <sheet name="Расшифровка статей расходов" sheetId="5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60" i="4"/>
  <c r="E67" i="4" l="1"/>
  <c r="E68" i="4"/>
  <c r="E69" i="4"/>
  <c r="E66" i="4"/>
  <c r="E61" i="4"/>
  <c r="E59" i="4"/>
  <c r="E50" i="4"/>
  <c r="E51" i="4"/>
  <c r="E52" i="4"/>
  <c r="E53" i="4"/>
  <c r="E54" i="4"/>
  <c r="E49" i="4"/>
  <c r="E44" i="4"/>
  <c r="E37" i="4"/>
  <c r="E38" i="4"/>
  <c r="E39" i="4"/>
  <c r="E36" i="4"/>
  <c r="E31" i="4"/>
  <c r="E30" i="4"/>
  <c r="E16" i="4"/>
  <c r="E17" i="4"/>
  <c r="E18" i="4"/>
  <c r="E19" i="4"/>
  <c r="E20" i="4"/>
  <c r="E21" i="4"/>
  <c r="E22" i="4"/>
  <c r="E23" i="4"/>
  <c r="E24" i="4"/>
  <c r="E25" i="4"/>
  <c r="E15" i="4"/>
  <c r="E14" i="4"/>
  <c r="E70" i="4" l="1"/>
  <c r="E62" i="4"/>
  <c r="E55" i="4"/>
  <c r="E45" i="4"/>
  <c r="E40" i="4"/>
  <c r="E32" i="4"/>
  <c r="E26" i="4"/>
  <c r="E72" i="4" l="1"/>
  <c r="D45" i="4" l="1"/>
  <c r="C45" i="4"/>
  <c r="C32" i="4"/>
  <c r="C40" i="4"/>
  <c r="C55" i="4"/>
  <c r="C62" i="4"/>
  <c r="C70" i="4"/>
  <c r="D32" i="4"/>
  <c r="C26" i="4"/>
  <c r="D62" i="4" l="1"/>
  <c r="D70" i="4"/>
  <c r="D40" i="4"/>
  <c r="D26" i="4"/>
  <c r="C72" i="4"/>
  <c r="D55" i="4"/>
  <c r="D72" i="4" l="1"/>
</calcChain>
</file>

<file path=xl/sharedStrings.xml><?xml version="1.0" encoding="utf-8"?>
<sst xmlns="http://schemas.openxmlformats.org/spreadsheetml/2006/main" count="359" uniqueCount="295">
  <si>
    <t>3.</t>
  </si>
  <si>
    <t>3.1.</t>
  </si>
  <si>
    <t>3.2.</t>
  </si>
  <si>
    <t>3.3.</t>
  </si>
  <si>
    <t>Расходы на уличное освещение</t>
  </si>
  <si>
    <t>Вывоз ТБО</t>
  </si>
  <si>
    <t>Земельный налог</t>
  </si>
  <si>
    <t>Расчетно-кассовое обслуживание</t>
  </si>
  <si>
    <t>Расходы, связанные с содержанием имущества общего пользования товарищества</t>
  </si>
  <si>
    <t>Расходы по управлению.</t>
  </si>
  <si>
    <t>Фонд оплаты труда председателя</t>
  </si>
  <si>
    <t>Бухгалтерское обслуживание</t>
  </si>
  <si>
    <t>1.1.</t>
  </si>
  <si>
    <t>1.2.</t>
  </si>
  <si>
    <t>1.3.</t>
  </si>
  <si>
    <t>1.</t>
  </si>
  <si>
    <t>2.</t>
  </si>
  <si>
    <t>2.1.</t>
  </si>
  <si>
    <t>2.2.</t>
  </si>
  <si>
    <t>2.3.</t>
  </si>
  <si>
    <t>4.</t>
  </si>
  <si>
    <t>4.1.</t>
  </si>
  <si>
    <t>Итого</t>
  </si>
  <si>
    <t>5.</t>
  </si>
  <si>
    <t>Расходы, связанные с благоустройством земельных участков общего назначения</t>
  </si>
  <si>
    <t>5.1.</t>
  </si>
  <si>
    <t>6.</t>
  </si>
  <si>
    <t>6.1.</t>
  </si>
  <si>
    <t>Сторожевая охрана</t>
  </si>
  <si>
    <t>6.2.</t>
  </si>
  <si>
    <t>7.</t>
  </si>
  <si>
    <t>Расходы, связанные с уплатой налогов и сборов товарищества, в соответствии с законодательством о налогах и сборах</t>
  </si>
  <si>
    <t>7.1.</t>
  </si>
  <si>
    <t>7.2.</t>
  </si>
  <si>
    <t>5.2.</t>
  </si>
  <si>
    <t>5.3.</t>
  </si>
  <si>
    <t>ВСЕГО</t>
  </si>
  <si>
    <t>5.4.</t>
  </si>
  <si>
    <t>1.6.</t>
  </si>
  <si>
    <t>1.7.</t>
  </si>
  <si>
    <t>5.5.</t>
  </si>
  <si>
    <t>5.6.</t>
  </si>
  <si>
    <t>Поступление денежных средств:</t>
  </si>
  <si>
    <t>Членские взносы</t>
  </si>
  <si>
    <t>Плата за пользование инфраструктурой</t>
  </si>
  <si>
    <t>1.8.</t>
  </si>
  <si>
    <t>Подсыпка дорог</t>
  </si>
  <si>
    <t>РАСХОДЫ</t>
  </si>
  <si>
    <t>3.4.</t>
  </si>
  <si>
    <t>7.3.</t>
  </si>
  <si>
    <t>Расходы на освещение и функционирование въездных групп</t>
  </si>
  <si>
    <t>1.4.</t>
  </si>
  <si>
    <t>Юридические услуги</t>
  </si>
  <si>
    <t>1.5.</t>
  </si>
  <si>
    <t>Обслуживание электросетевого хозяйства</t>
  </si>
  <si>
    <t>Расходы на мобильную связь</t>
  </si>
  <si>
    <t>Услуги по делопроизводству</t>
  </si>
  <si>
    <t>1.9.</t>
  </si>
  <si>
    <t>1.10.</t>
  </si>
  <si>
    <t>1.11.</t>
  </si>
  <si>
    <t>Обслуживание АХК</t>
  </si>
  <si>
    <t>1.12.</t>
  </si>
  <si>
    <t>Расходы на ГСМ</t>
  </si>
  <si>
    <t>Обслуживание видеокамер</t>
  </si>
  <si>
    <t>7.4.</t>
  </si>
  <si>
    <t>Транспортный налог</t>
  </si>
  <si>
    <r>
      <t xml:space="preserve">                                                    </t>
    </r>
    <r>
      <rPr>
        <b/>
        <sz val="12"/>
        <color theme="1"/>
        <rFont val="Calibri"/>
        <family val="2"/>
        <charset val="204"/>
        <scheme val="minor"/>
      </rPr>
      <t>Расшифровка статей приходно-расходной сметы на  2021 год</t>
    </r>
  </si>
  <si>
    <t xml:space="preserve">                                                                                   Статья расходов</t>
  </si>
  <si>
    <t>Кол-во</t>
  </si>
  <si>
    <t>Стоимость</t>
  </si>
  <si>
    <t>Итого в</t>
  </si>
  <si>
    <t>месяц</t>
  </si>
  <si>
    <t xml:space="preserve">Итого в </t>
  </si>
  <si>
    <t>год</t>
  </si>
  <si>
    <t>РАСХОДЫ ПО УПРАВЛЕНИЮ</t>
  </si>
  <si>
    <t>144 180.00</t>
  </si>
  <si>
    <t>1 730 160.00</t>
  </si>
  <si>
    <t>46 000.00</t>
  </si>
  <si>
    <t>552 000.00</t>
  </si>
  <si>
    <t xml:space="preserve">Расходы на мобильную связь  </t>
  </si>
  <si>
    <t xml:space="preserve"> Телефон председателя   МТС</t>
  </si>
  <si>
    <r>
      <t xml:space="preserve"> Телефон охраны</t>
    </r>
    <r>
      <rPr>
        <b/>
        <sz val="10"/>
        <color theme="1"/>
        <rFont val="Calibri"/>
        <family val="2"/>
        <charset val="204"/>
        <scheme val="minor"/>
      </rPr>
      <t xml:space="preserve">     </t>
    </r>
    <r>
      <rPr>
        <sz val="10"/>
        <color theme="1"/>
        <rFont val="Calibri"/>
        <family val="2"/>
        <charset val="204"/>
        <scheme val="minor"/>
      </rPr>
      <t xml:space="preserve"> МТС         </t>
    </r>
  </si>
  <si>
    <t>560.00</t>
  </si>
  <si>
    <t>520.00</t>
  </si>
  <si>
    <t>1 080.00</t>
  </si>
  <si>
    <t>12 960.00</t>
  </si>
  <si>
    <t>35 000.00</t>
  </si>
  <si>
    <t>420 000.00</t>
  </si>
  <si>
    <t xml:space="preserve">Бухгалтерское программное обеспечение </t>
  </si>
  <si>
    <t xml:space="preserve"> 1С (обновление программы)  в 2020 году  4800.00  в квартал </t>
  </si>
  <si>
    <t xml:space="preserve">ООО «Центр Автоматизации» (сопровождение программного обеспечения 1С) в 2020 году  27980.00  </t>
  </si>
  <si>
    <t>Сдача отчетности в электронном виде  (СБИС) в 2020 году  400.00 в месяц</t>
  </si>
  <si>
    <t>4 400.00</t>
  </si>
  <si>
    <t>52 800.00</t>
  </si>
  <si>
    <t xml:space="preserve">Расчетно-кассовое обслуживание </t>
  </si>
  <si>
    <t>Комиссия за платежные поручения, обслуживание корпоративной карты в 2020 г   11931.15</t>
  </si>
  <si>
    <t>1500.00</t>
  </si>
  <si>
    <t>18 000.00</t>
  </si>
  <si>
    <t>10 000.00</t>
  </si>
  <si>
    <t>120 000.00</t>
  </si>
  <si>
    <t xml:space="preserve">Судебные расходы </t>
  </si>
  <si>
    <t xml:space="preserve">Госпошлина за подачу исков в  2019 году  ( 17 исков, 7 приказов ) Всего 66793.00. </t>
  </si>
  <si>
    <t>Госпошлина за подачу иска в 2020 году – Арбитражный суд  30640.00</t>
  </si>
  <si>
    <t xml:space="preserve">Выписка из ЕГРН в 2020 году – 4022.00 ( 9 шт ) </t>
  </si>
  <si>
    <t>Нотариальная доверенность в 2020 году  1700.00</t>
  </si>
  <si>
    <t>Платная дорога М3 в Калугу (ФАС, Суд) в 2020 году  780.00 (3 заседания)</t>
  </si>
  <si>
    <t>Паркинг (Арбитражный суд Москва) в 2020 году  800.00 (2 заседания)</t>
  </si>
  <si>
    <t>3 000.00</t>
  </si>
  <si>
    <t>36 000.00</t>
  </si>
  <si>
    <t>Составление уведомлений собственникам. Заявлений, обращений в госорганы.</t>
  </si>
  <si>
    <t>Ведение делопроизводства СНТ, рассылка уведомлений собственникам. Писем, обращений в госорганы</t>
  </si>
  <si>
    <t>30 000.00</t>
  </si>
  <si>
    <t>360 000.00</t>
  </si>
  <si>
    <t>Почтовые и канцелярские расходы, хозтовары для офиса в 2020 году 39983.00</t>
  </si>
  <si>
    <t>Расходы в 2020 году:</t>
  </si>
  <si>
    <t>Бумага офисная 20 пачек по 257 руб = 5145.00 руб</t>
  </si>
  <si>
    <t>Канцтовары 3324.00</t>
  </si>
  <si>
    <t>Папки, файлы 4673.00</t>
  </si>
  <si>
    <t>Картридж, заправка картриджа 1950.00</t>
  </si>
  <si>
    <r>
      <t>Хозтовары для офиса</t>
    </r>
    <r>
      <rPr>
        <sz val="10"/>
        <color rgb="FF000000"/>
        <rFont val="Calibri"/>
        <family val="2"/>
        <charset val="204"/>
        <scheme val="minor"/>
      </rPr>
      <t xml:space="preserve"> 1182.00</t>
    </r>
  </si>
  <si>
    <r>
      <t>Почтовые расходы –</t>
    </r>
    <r>
      <rPr>
        <sz val="10"/>
        <color rgb="FF000000"/>
        <rFont val="Calibri"/>
        <family val="2"/>
        <charset val="204"/>
        <scheme val="minor"/>
      </rPr>
      <t xml:space="preserve"> письмо с уведомлением и описью</t>
    </r>
    <r>
      <rPr>
        <b/>
        <sz val="10"/>
        <color rgb="FF000000"/>
        <rFont val="Calibri"/>
        <family val="2"/>
        <charset val="204"/>
        <scheme val="minor"/>
      </rPr>
      <t xml:space="preserve"> </t>
    </r>
    <r>
      <rPr>
        <sz val="10"/>
        <color rgb="FF000000"/>
        <rFont val="Calibri"/>
        <family val="2"/>
        <charset val="204"/>
        <scheme val="minor"/>
      </rPr>
      <t>(114 шт) 23709.00</t>
    </r>
  </si>
  <si>
    <t>4 000.00</t>
  </si>
  <si>
    <t>48 000.00</t>
  </si>
  <si>
    <t>Расходы на сайт</t>
  </si>
  <si>
    <t>1 200.00</t>
  </si>
  <si>
    <t>14 400.00</t>
  </si>
  <si>
    <r>
      <t xml:space="preserve">Обслуживание АХК </t>
    </r>
    <r>
      <rPr>
        <sz val="10"/>
        <color rgb="FF000000"/>
        <rFont val="Calibri"/>
        <family val="2"/>
        <charset val="204"/>
        <scheme val="minor"/>
      </rPr>
      <t>(текущий ремонт, Газ, офисное оборудование)</t>
    </r>
  </si>
  <si>
    <t xml:space="preserve">Оборудование в 2020 году 30699.00 </t>
  </si>
  <si>
    <t>Газ в 2020 году 1795.00 (80 л)</t>
  </si>
  <si>
    <t>3 000.00</t>
  </si>
  <si>
    <t>36 000.00</t>
  </si>
  <si>
    <r>
      <t>По решению Правления</t>
    </r>
    <r>
      <rPr>
        <b/>
        <sz val="10"/>
        <color rgb="FF000000"/>
        <rFont val="Calibri"/>
        <family val="2"/>
        <charset val="204"/>
        <scheme val="minor"/>
      </rPr>
      <t xml:space="preserve"> </t>
    </r>
    <r>
      <rPr>
        <sz val="10"/>
        <color rgb="FF000000"/>
        <rFont val="Calibri"/>
        <family val="2"/>
        <charset val="204"/>
        <scheme val="minor"/>
      </rPr>
      <t>СНТ «Верховье» № 12-08/18п от  01.12.2018  компенсация расходов на ГСМ по используемому в служебных целях личному автомобилю.</t>
    </r>
  </si>
  <si>
    <t>5 000.00</t>
  </si>
  <si>
    <t>60 000.00</t>
  </si>
  <si>
    <t>РАСХОДЫ, СВЯЗАННЫЕ С СОДЕРЖАНИЕМ ИМУЩЕСТВА ОБЩЕГО ПОЛЬЗОВАНИЯ</t>
  </si>
  <si>
    <t>576 000.00</t>
  </si>
  <si>
    <r>
      <t xml:space="preserve"> </t>
    </r>
    <r>
      <rPr>
        <sz val="10"/>
        <color rgb="FF000000"/>
        <rFont val="Calibri"/>
        <family val="2"/>
        <charset val="204"/>
        <scheme val="minor"/>
      </rPr>
      <t>(ТП – 6 шт, ВЛ 0,4; ВЛ 10)</t>
    </r>
  </si>
  <si>
    <t>33 000.00</t>
  </si>
  <si>
    <t>396 000.00</t>
  </si>
  <si>
    <t>Расходы по ремонту и обслуживанию шлагбаумов ( в том числе материалы)</t>
  </si>
  <si>
    <r>
      <t xml:space="preserve"> </t>
    </r>
    <r>
      <rPr>
        <sz val="10"/>
        <color rgb="FF000000"/>
        <rFont val="Calibri"/>
        <family val="2"/>
        <charset val="204"/>
        <scheme val="minor"/>
      </rPr>
      <t>В 2020 году ремонт 2-х шлагбаумов ( 1/2 очередь ;7/10 очередь) составил  88366.00</t>
    </r>
  </si>
  <si>
    <t>В 2020 году элементы питания для шлагбаумов 3986.00</t>
  </si>
  <si>
    <t>8 000.00</t>
  </si>
  <si>
    <t>96 000.00</t>
  </si>
  <si>
    <t>Расходные материалы по внеплановому ремонту ТП, уличного освещения.</t>
  </si>
  <si>
    <t>В 2020 году ремонт ТП(6 шт) составил 102767.00</t>
  </si>
  <si>
    <t>7 000.00</t>
  </si>
  <si>
    <t>84 000.00</t>
  </si>
  <si>
    <t>РАСХОДЫ, СВЯЗАННЫЕ С ОСУЩЕСТВЛЕНИЕМ РАСЧЕТОВ С ОРГАНИЗАЦИЯМИ ( ЭЛЕКТРОЭНЕРГИЯ)</t>
  </si>
  <si>
    <t>64 000.00</t>
  </si>
  <si>
    <t>768 000.00</t>
  </si>
  <si>
    <t>Расходы на уличное освещение ( по показаниям эл/счетчиков, установленных на ТП)</t>
  </si>
  <si>
    <t>Расход 1-ое полугодие 2020 г  20215кВтХ4.82=97436.30</t>
  </si>
  <si>
    <t>Расход 2-ое полугодие 2020 г  26022кВтХ5.06=131670.96</t>
  </si>
  <si>
    <t>Предварительный расчет на 2021 год         1-ое полугодие 20215кВтХ5.06=102287.90 ,</t>
  </si>
  <si>
    <t xml:space="preserve">                                                                                2-ое полугодие 26022кВтХ5.30=137916.60</t>
  </si>
  <si>
    <t>Повышение тарифа с 1.07.2021 года на 5% (1 кВт 5.30 рубля)</t>
  </si>
  <si>
    <t>20 000.00</t>
  </si>
  <si>
    <t>240 000.00</t>
  </si>
  <si>
    <t xml:space="preserve">Расходы на АХК и склады ( по показаниям эл/счетчиков, установленных в АХК ) </t>
  </si>
  <si>
    <t>Расход 1-ое полугодие  2020 г    24318кВтХ4.82=117212.76</t>
  </si>
  <si>
    <t>Расход 2-ое полугодие  2020 г     4609кВтХ5.06=23321.54</t>
  </si>
  <si>
    <t>Предварительный расчет на 2021 год          1-ое полугодие  6000кВтХ5.06=30360.00</t>
  </si>
  <si>
    <t xml:space="preserve">                                                                                 2-ое полугодие  6000кВтХ5.30=31800.00</t>
  </si>
  <si>
    <t>Расходы на освещение и функционирование въездных групп (расчет)</t>
  </si>
  <si>
    <t>6 шлагбаумов ,  5 фонарей , 14 видеокамер ( возможно понадобится установка 2-х дополнительных видеокамер)</t>
  </si>
  <si>
    <t>Расход 1-ое полугодие  2020 г   13001 кВтХ4.82=62666.90</t>
  </si>
  <si>
    <t>Расход 2-ое полугодие  2020 г   13001 кВтХ5.06=65785.06</t>
  </si>
  <si>
    <t>Предварительный расчет на 2021 год          1-ое полугодие  13001кВтХ5.06=65785.06</t>
  </si>
  <si>
    <t xml:space="preserve">                                                                                 2-ое полугодие  13001кВтХ5.30=68905.30</t>
  </si>
  <si>
    <t>11 000.00</t>
  </si>
  <si>
    <t>132 000.00</t>
  </si>
  <si>
    <t>Непредвиденные потери передачи эл/эн – 4,5% от объема эл/энергии, оплаченной сбытовой компании (расчет)</t>
  </si>
  <si>
    <t>Планируемый объем эл/энергии, потребленной  в 2021 году 1420000 кВт</t>
  </si>
  <si>
    <t>Предварительный расчет на 2021 год          1-ое полугодие  710000кВтХ5.06=3592600.00</t>
  </si>
  <si>
    <t xml:space="preserve">                                                                                2-ое полугодие   710000кВтХ5.30=3763000.00</t>
  </si>
  <si>
    <t>4,5% - 316748.00    в год,    26400.00  в месяц</t>
  </si>
  <si>
    <t>28 000.00</t>
  </si>
  <si>
    <t>336 000.00</t>
  </si>
  <si>
    <t>1-ое полугодие  2020 г   289680.00 (аренда 6000.00 в месяц, 14 шт в месяц)</t>
  </si>
  <si>
    <t>2-ое полугодие  2020 г (повышение тарифов) 769234.00  (аренда 6000.00 в месяц, 14 шт в месяц)</t>
  </si>
  <si>
    <t>Аренда контейнеров 2 шт  3000.00Х2Х1месяц=6000.00   Покупка контейнеров (2шт) 54000.00</t>
  </si>
  <si>
    <t>Планируется раздельный сбор мусора – пластик и картон</t>
  </si>
  <si>
    <t>14 шт   Х</t>
  </si>
  <si>
    <t>аренда</t>
  </si>
  <si>
    <t>2 шт.     Х</t>
  </si>
  <si>
    <t>9000.00</t>
  </si>
  <si>
    <t>2500.00</t>
  </si>
  <si>
    <t>126 000.00</t>
  </si>
  <si>
    <t xml:space="preserve"> 5 000.00</t>
  </si>
  <si>
    <r>
      <t>=</t>
    </r>
    <r>
      <rPr>
        <b/>
        <sz val="10"/>
        <color theme="1"/>
        <rFont val="Calibri"/>
        <family val="2"/>
        <charset val="204"/>
        <scheme val="minor"/>
      </rPr>
      <t>131000.00</t>
    </r>
  </si>
  <si>
    <t>1 572 000.00</t>
  </si>
  <si>
    <t>РАСХОДЫ, СВЯЗАННЫЕ С БЛАГОУСТРОЙСТВОМ ЗЕМЕЛЬНЫХ УЧАСТКОВ ОБЩЕГО ПОЛЬЗОВАНИЯ</t>
  </si>
  <si>
    <t>153 300.00</t>
  </si>
  <si>
    <t>1 839 600.00</t>
  </si>
  <si>
    <r>
      <t>Расходы по оплате услуг, связанных</t>
    </r>
    <r>
      <rPr>
        <b/>
        <i/>
        <sz val="10"/>
        <color rgb="FF000000"/>
        <rFont val="Calibri"/>
        <family val="2"/>
        <charset val="204"/>
        <scheme val="minor"/>
      </rPr>
      <t xml:space="preserve"> </t>
    </r>
    <r>
      <rPr>
        <b/>
        <sz val="10"/>
        <color rgb="FF000000"/>
        <rFont val="Calibri"/>
        <family val="2"/>
        <charset val="204"/>
        <scheme val="minor"/>
      </rPr>
      <t>с</t>
    </r>
    <r>
      <rPr>
        <b/>
        <i/>
        <sz val="10"/>
        <color rgb="FF000000"/>
        <rFont val="Calibri"/>
        <family val="2"/>
        <charset val="204"/>
        <scheme val="minor"/>
      </rPr>
      <t xml:space="preserve"> </t>
    </r>
    <r>
      <rPr>
        <b/>
        <sz val="10"/>
        <color rgb="FF000000"/>
        <rFont val="Calibri"/>
        <family val="2"/>
        <charset val="204"/>
        <scheme val="minor"/>
      </rPr>
      <t>благоустройством территории ( покос травы, уборка мусора, ремонт игровых и спортивных площадок, текущий ремонт имущества общего пользования)</t>
    </r>
  </si>
  <si>
    <t>Апрель  – октябрь (3 рабочих)  25000.00Х2чел+22000.00Х1 чел +2000.00(налог ИП)=74000.00</t>
  </si>
  <si>
    <r>
      <t>Ноябрь – март (2 рабочих</t>
    </r>
    <r>
      <rPr>
        <b/>
        <sz val="10"/>
        <color rgb="FF000000"/>
        <rFont val="Calibri"/>
        <family val="2"/>
        <charset val="204"/>
        <scheme val="minor"/>
      </rPr>
      <t xml:space="preserve">)   </t>
    </r>
    <r>
      <rPr>
        <sz val="10"/>
        <color rgb="FF000000"/>
        <rFont val="Calibri"/>
        <family val="2"/>
        <charset val="204"/>
        <scheme val="minor"/>
      </rPr>
      <t>25000.00Х1 чел+22000.00Х1 чел +2000.00(налог ИП)=49000.00</t>
    </r>
  </si>
  <si>
    <t>63 600.00</t>
  </si>
  <si>
    <t>763 200.00</t>
  </si>
  <si>
    <t xml:space="preserve">Расходы, связанные с эксплуатацией УАЗ    </t>
  </si>
  <si>
    <t>Расходы на ГСМ (АИ-92) в 2020 году  484 л Х 43.90 = 21266.70 (возможно повышение тарифа)</t>
  </si>
  <si>
    <t>Расходные материалы в 2020 году  10530.00  (возможно повышение цен)</t>
  </si>
  <si>
    <t>В 2021 необходим ремонт на сумму 18000.00</t>
  </si>
  <si>
    <r>
      <t xml:space="preserve">ОСАГО  </t>
    </r>
    <r>
      <rPr>
        <sz val="10"/>
        <color rgb="FF000000"/>
        <rFont val="Calibri"/>
        <family val="2"/>
        <charset val="204"/>
        <scheme val="minor"/>
      </rPr>
      <t>(08/2020)   3600.68</t>
    </r>
  </si>
  <si>
    <r>
      <t>Техосмотр</t>
    </r>
    <r>
      <rPr>
        <sz val="10"/>
        <color rgb="FF000000"/>
        <rFont val="Calibri"/>
        <family val="2"/>
        <charset val="204"/>
        <scheme val="minor"/>
      </rPr>
      <t xml:space="preserve">  (08/2020)   534.00</t>
    </r>
  </si>
  <si>
    <t>4 600.00</t>
  </si>
  <si>
    <t>55 200.00</t>
  </si>
  <si>
    <t xml:space="preserve">Расходы, связанные с эксплуатацией мелкой техники (триммер 2шт, газонокосилка, бензопила) </t>
  </si>
  <si>
    <t>Расходы на ГСМ (АИ-92) в 2020 году  521 л Х 43.90 = 22879.10 ( возможно повышение тарифа)</t>
  </si>
  <si>
    <t>Расходные материалы в 2020 году  31135.00  (возможно повышение цен)</t>
  </si>
  <si>
    <t>4 500.00</t>
  </si>
  <si>
    <t>54 000.00</t>
  </si>
  <si>
    <t xml:space="preserve">Инструменты и материалы, используемые для благоустройства территории (в том числе рабочая одежда) </t>
  </si>
  <si>
    <t xml:space="preserve">Рабочая одежда в 2020 году   5242.00 /  в 2019 году  16795.00        </t>
  </si>
  <si>
    <t>Материалы, инструменты, расходные материалы, песок в 2020 году 107959.00 / в 2019 году 267743.00</t>
  </si>
  <si>
    <t>Игровое и спортивное оборудование для площадок, ремонт общественного забора и др. – вне ПРС по решению Общего собрания 2021 года (составить примерный план работ и смету для внесения в повестку ОС  для голосования)</t>
  </si>
  <si>
    <t>13 600.00</t>
  </si>
  <si>
    <t>163 200.00</t>
  </si>
  <si>
    <t>Уборка снега</t>
  </si>
  <si>
    <t>Зима 2018/2019  348000.00 (232 часаХ1500.00)</t>
  </si>
  <si>
    <t>Зима 2019/2020    133250.00 (89 часовХ1500.00)</t>
  </si>
  <si>
    <t>01.01.2021-17.02.2021 (166 часов Х 1500.00)=250000.00</t>
  </si>
  <si>
    <t>28 часов</t>
  </si>
  <si>
    <t>Х12=336</t>
  </si>
  <si>
    <t>Работа спецтехники в 2020 году 60800.00 (38 часовХ1600.00)</t>
  </si>
  <si>
    <t>Асфальтовая крошка/щебень в 2020 г    226 000.00</t>
  </si>
  <si>
    <t xml:space="preserve"> Асфальтовая крошка - ямочный ремонт (дорога через лес на 12-21 очередь, все очереди по необходимости), сплошной – улица Березовая, Узорная (часть дороги).       Щебень (сплошной) – улица Цветочная, Озерная. </t>
  </si>
  <si>
    <t>25 000.00</t>
  </si>
  <si>
    <t>300 000.00</t>
  </si>
  <si>
    <t>РАСХОДЫ, СВЯЗАННЫЕ С ОХРАНОЙ ТЕРРИТОРИИ СНТ</t>
  </si>
  <si>
    <t>99 600.00</t>
  </si>
  <si>
    <t>1 195 200.00</t>
  </si>
  <si>
    <t>4 сторожа Х20000.00+2000.00(налог ИП)</t>
  </si>
  <si>
    <t>82 000.00</t>
  </si>
  <si>
    <t>984 000.00</t>
  </si>
  <si>
    <r>
      <t xml:space="preserve">Обслуживание видеокамер </t>
    </r>
    <r>
      <rPr>
        <sz val="10"/>
        <color rgb="FF000000"/>
        <rFont val="Calibri"/>
        <family val="2"/>
        <charset val="204"/>
        <scheme val="minor"/>
      </rPr>
      <t>в 2020 году 15400.00Х12=184800.00</t>
    </r>
  </si>
  <si>
    <r>
      <t>«Тенета-Телеком» 14 шт</t>
    </r>
    <r>
      <rPr>
        <b/>
        <sz val="10"/>
        <color rgb="FF000000"/>
        <rFont val="Calibri"/>
        <family val="2"/>
        <charset val="204"/>
        <scheme val="minor"/>
      </rPr>
      <t xml:space="preserve">  </t>
    </r>
    <r>
      <rPr>
        <sz val="10"/>
        <color rgb="FF000000"/>
        <rFont val="Calibri"/>
        <family val="2"/>
        <charset val="204"/>
        <scheme val="minor"/>
      </rPr>
      <t>(возможно понадобится установка 2-х дополнительных видеокамер )</t>
    </r>
  </si>
  <si>
    <t>1 100.00</t>
  </si>
  <si>
    <t>17 600.00</t>
  </si>
  <si>
    <t>211 200.00</t>
  </si>
  <si>
    <t>РАСХОДЫ , СВЯЗАННЫЕ С УПЛАТОЙ НАЛОГОВ</t>
  </si>
  <si>
    <t>19 842.00</t>
  </si>
  <si>
    <t>238 104.00</t>
  </si>
  <si>
    <t xml:space="preserve">Земельный налог </t>
  </si>
  <si>
    <t>0,1% от кадастровой стоимости общественных земель</t>
  </si>
  <si>
    <t>5 400.00</t>
  </si>
  <si>
    <t>64 800.00</t>
  </si>
  <si>
    <r>
      <t xml:space="preserve">УСН </t>
    </r>
    <r>
      <rPr>
        <sz val="10"/>
        <color rgb="FF000000"/>
        <rFont val="Calibri"/>
        <family val="2"/>
        <charset val="204"/>
        <scheme val="minor"/>
      </rPr>
      <t>( упрощенная система налогообложения) Доход от депозитного вклада</t>
    </r>
  </si>
  <si>
    <t>300.00</t>
  </si>
  <si>
    <t>3 600.00</t>
  </si>
  <si>
    <t>Налоги на ФОТ председателя</t>
  </si>
  <si>
    <t>ПФР 22%, ФСС 2,9% , ОМС 5,1%,  ФСС 0,2%</t>
  </si>
  <si>
    <t>30.2% Х</t>
  </si>
  <si>
    <t>46000.00</t>
  </si>
  <si>
    <t>13 892.00</t>
  </si>
  <si>
    <t>166 704..00</t>
  </si>
  <si>
    <r>
      <t>Транспортный налог</t>
    </r>
    <r>
      <rPr>
        <sz val="10"/>
        <color rgb="FF000000"/>
        <rFont val="Calibri"/>
        <family val="2"/>
        <charset val="204"/>
        <scheme val="minor"/>
      </rPr>
      <t xml:space="preserve"> за УАЗ в  2020 году  2917.00  ( за 2019 год)</t>
    </r>
  </si>
  <si>
    <t>250.00</t>
  </si>
  <si>
    <t>ИТОГО</t>
  </si>
  <si>
    <t>659 922.00</t>
  </si>
  <si>
    <t>: 1200.00=</t>
  </si>
  <si>
    <t>550 участков</t>
  </si>
  <si>
    <t>7 919 064.00</t>
  </si>
  <si>
    <r>
      <t xml:space="preserve">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Calibri"/>
        <family val="2"/>
        <charset val="204"/>
        <scheme val="minor"/>
      </rPr>
      <t xml:space="preserve"> ПРС 2019/2020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</si>
  <si>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567 участков</t>
  </si>
  <si>
    <t>44 478.00</t>
  </si>
  <si>
    <t>533 736.00</t>
  </si>
  <si>
    <t xml:space="preserve">ОТЧЕТ ОБ ИСПОЛНЕНИИ </t>
  </si>
  <si>
    <t>ПРИХОДНО-РАСХОДНАЯ СМЕТА СНТ "ВЕРХОВЬЕ" НА ПЕРИОД 2019 г.</t>
  </si>
  <si>
    <t>План</t>
  </si>
  <si>
    <t>Факт</t>
  </si>
  <si>
    <t>Разница</t>
  </si>
  <si>
    <t>Расходы на мобильную связь председатель</t>
  </si>
  <si>
    <t>Бухгалтерское программное обеспечение 1С (обновление, сопровождение 1С, СБИС)</t>
  </si>
  <si>
    <t xml:space="preserve">Юридические услуги </t>
  </si>
  <si>
    <t>Судебные расходы(госпошлина, выписки из ЕГРН, нот.доверенности)</t>
  </si>
  <si>
    <t>Почтовые и канцелярские расходы, хоз.товары для офиса</t>
  </si>
  <si>
    <t xml:space="preserve">Расходы на ГСМ </t>
  </si>
  <si>
    <t>Услуги по делопроизводству (составление уведомлений, заявлений, обращений, ведение делопроизводства СНТ, рассылка уведомлений, писем, обращений)</t>
  </si>
  <si>
    <t>Расходы по ремонту и обслуживанию шлагбаумов (в том числе материалы)</t>
  </si>
  <si>
    <t>Расчетные потери передачи эл/эн-4,5% от объема эл/энергии, оплаченной сбытовой компании</t>
  </si>
  <si>
    <t>Расходы на АХК и склады  (по показаниям ИПУ электроэнергии)</t>
  </si>
  <si>
    <t>Расходы по оплате услуг, связанные с благоустройством территории (покос травы, уборка мусора, ремонт игровых и детских площадок, текущий ремон имущества ОП)</t>
  </si>
  <si>
    <t>Расходы, связанные с эксплуатацией УАЗ</t>
  </si>
  <si>
    <t>Расходы, связанные с эксплуатацией мелкой техники (триммер, газонокосилка, бензопила, мотоблок Угра,виброплита)</t>
  </si>
  <si>
    <t xml:space="preserve">Мелкая техника, инструменты и материалы, используемые для благоустройства территории </t>
  </si>
  <si>
    <t xml:space="preserve">Сторожевая охрана </t>
  </si>
  <si>
    <t>6.3.</t>
  </si>
  <si>
    <t>УСНО</t>
  </si>
  <si>
    <t>Налоги от ФОТ</t>
  </si>
  <si>
    <t>Расходы, связанные с охраной территории товарищества</t>
  </si>
  <si>
    <t>Расходы, связанные с осуществлением расчетов с оператором по обращению с твердыми коммунальными отходами, региональным оператором по обращению с твердыми коммунальными отходами на основании договоров, заключенных товариществом с этими организациями</t>
  </si>
  <si>
    <t>Расходы, связанные с осуществлением расчетов с организациями, осуществляющими 
снабжение  электрической энергией,  на основании договоров, заключенных с этими организациями</t>
  </si>
  <si>
    <t>ПРИХОДНО-РАСХОДНОЙ СМЕТЫ СНТ "ВЕРХОВЬЕ" за период с 01.01.2022 по 31.12.2022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</si>
</sst>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i/>
      <sz val="10"/>
      <color rgb="FF000000"/>
      <name val="Calibri"/>
      <family val="2"/>
      <charset val="204"/>
      <scheme val="minor"/>
    </font>
    <font>
      <sz val="8"/>
      <name val="Arial"/>
      <family val="2"/>
    </font>
    <font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89">
    <xf numFmtId="0" fontId="0" fillId="0" borderId="0" xfId="0"/>
    <xf numFmtId="0" fontId="0" fillId="2" borderId="1" xfId="0" applyFill="1" applyBorder="1"/>
    <xf numFmtId="0" fontId="0" fillId="2" borderId="0" xfId="0" applyFill="1"/>
    <xf numFmtId="0" fontId="0" fillId="2" borderId="1" xfId="0" applyFill="1" applyBorder="1" applyAlignment="1">
      <alignment wrapText="1"/>
    </xf>
    <xf numFmtId="49" fontId="0" fillId="2" borderId="1" xfId="0" applyNumberFormat="1" applyFill="1" applyBorder="1"/>
    <xf numFmtId="0" fontId="0" fillId="2" borderId="9" xfId="0" applyFill="1" applyBorder="1" applyAlignment="1">
      <alignment wrapText="1"/>
    </xf>
    <xf numFmtId="0" fontId="1" fillId="2" borderId="1" xfId="0" applyFont="1" applyFill="1" applyBorder="1" applyAlignment="1">
      <alignment horizontal="left" wrapText="1"/>
    </xf>
    <xf numFmtId="49" fontId="0" fillId="2" borderId="0" xfId="0" applyNumberFormat="1" applyFill="1"/>
    <xf numFmtId="49" fontId="0" fillId="2" borderId="3" xfId="0" applyNumberFormat="1" applyFill="1" applyBorder="1"/>
    <xf numFmtId="49" fontId="0" fillId="2" borderId="8" xfId="0" applyNumberFormat="1" applyFill="1" applyBorder="1"/>
    <xf numFmtId="49" fontId="0" fillId="2" borderId="2" xfId="0" applyNumberFormat="1" applyFill="1" applyBorder="1"/>
    <xf numFmtId="49" fontId="1" fillId="2" borderId="1" xfId="0" applyNumberFormat="1" applyFont="1" applyFill="1" applyBorder="1" applyAlignment="1">
      <alignment horizontal="left"/>
    </xf>
    <xf numFmtId="4" fontId="0" fillId="2" borderId="0" xfId="0" applyNumberFormat="1" applyFill="1"/>
    <xf numFmtId="4" fontId="0" fillId="2" borderId="1" xfId="0" applyNumberFormat="1" applyFill="1" applyBorder="1" applyAlignment="1">
      <alignment wrapText="1"/>
    </xf>
    <xf numFmtId="4" fontId="0" fillId="2" borderId="1" xfId="0" applyNumberFormat="1" applyFill="1" applyBorder="1"/>
    <xf numFmtId="0" fontId="1" fillId="2" borderId="0" xfId="0" applyFont="1" applyFill="1" applyAlignment="1">
      <alignment horizontal="center" wrapText="1"/>
    </xf>
    <xf numFmtId="4" fontId="1" fillId="2" borderId="0" xfId="0" applyNumberFormat="1" applyFont="1" applyFill="1" applyAlignment="1">
      <alignment horizontal="center" wrapText="1"/>
    </xf>
    <xf numFmtId="4" fontId="0" fillId="2" borderId="2" xfId="0" applyNumberFormat="1" applyFill="1" applyBorder="1"/>
    <xf numFmtId="0" fontId="1" fillId="2" borderId="0" xfId="0" applyFont="1" applyFill="1"/>
    <xf numFmtId="49" fontId="1" fillId="3" borderId="1" xfId="0" applyNumberFormat="1" applyFont="1" applyFill="1" applyBorder="1"/>
    <xf numFmtId="0" fontId="1" fillId="3" borderId="1" xfId="0" applyFont="1" applyFill="1" applyBorder="1"/>
    <xf numFmtId="4" fontId="1" fillId="3" borderId="1" xfId="0" applyNumberFormat="1" applyFont="1" applyFill="1" applyBorder="1"/>
    <xf numFmtId="49" fontId="1" fillId="3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4" fontId="1" fillId="3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wrapText="1"/>
    </xf>
    <xf numFmtId="4" fontId="1" fillId="3" borderId="1" xfId="0" applyNumberFormat="1" applyFont="1" applyFill="1" applyBorder="1" applyAlignment="1">
      <alignment wrapText="1"/>
    </xf>
    <xf numFmtId="49" fontId="2" fillId="2" borderId="1" xfId="0" applyNumberFormat="1" applyFont="1" applyFill="1" applyBorder="1"/>
    <xf numFmtId="0" fontId="2" fillId="2" borderId="1" xfId="0" applyFont="1" applyFill="1" applyBorder="1"/>
    <xf numFmtId="4" fontId="2" fillId="2" borderId="1" xfId="0" applyNumberFormat="1" applyFont="1" applyFill="1" applyBorder="1"/>
    <xf numFmtId="49" fontId="5" fillId="2" borderId="5" xfId="0" applyNumberFormat="1" applyFont="1" applyFill="1" applyBorder="1" applyAlignment="1">
      <alignment horizontal="center"/>
    </xf>
    <xf numFmtId="4" fontId="5" fillId="2" borderId="6" xfId="0" applyNumberFormat="1" applyFont="1" applyFill="1" applyBorder="1" applyAlignment="1">
      <alignment horizontal="center" wrapText="1"/>
    </xf>
    <xf numFmtId="0" fontId="3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4" fontId="1" fillId="2" borderId="11" xfId="0" applyNumberFormat="1" applyFont="1" applyFill="1" applyBorder="1" applyAlignment="1">
      <alignment horizontal="center" wrapText="1"/>
    </xf>
    <xf numFmtId="49" fontId="0" fillId="2" borderId="12" xfId="0" applyNumberFormat="1" applyFill="1" applyBorder="1"/>
    <xf numFmtId="0" fontId="0" fillId="2" borderId="12" xfId="0" applyFill="1" applyBorder="1" applyAlignment="1">
      <alignment wrapText="1"/>
    </xf>
    <xf numFmtId="4" fontId="0" fillId="2" borderId="12" xfId="0" applyNumberFormat="1" applyFill="1" applyBorder="1" applyAlignment="1">
      <alignment wrapText="1"/>
    </xf>
    <xf numFmtId="49" fontId="0" fillId="2" borderId="13" xfId="0" applyNumberFormat="1" applyFill="1" applyBorder="1"/>
    <xf numFmtId="4" fontId="1" fillId="2" borderId="14" xfId="0" applyNumberFormat="1" applyFont="1" applyFill="1" applyBorder="1" applyAlignment="1">
      <alignment horizontal="center" wrapText="1"/>
    </xf>
    <xf numFmtId="4" fontId="1" fillId="2" borderId="9" xfId="0" applyNumberFormat="1" applyFont="1" applyFill="1" applyBorder="1" applyAlignment="1">
      <alignment wrapText="1"/>
    </xf>
    <xf numFmtId="0" fontId="1" fillId="2" borderId="1" xfId="0" applyFont="1" applyFill="1" applyBorder="1"/>
    <xf numFmtId="4" fontId="1" fillId="2" borderId="1" xfId="0" applyNumberFormat="1" applyFont="1" applyFill="1" applyBorder="1"/>
    <xf numFmtId="0" fontId="7" fillId="0" borderId="0" xfId="0" applyFont="1" applyAlignment="1">
      <alignment vertical="center"/>
    </xf>
    <xf numFmtId="0" fontId="10" fillId="0" borderId="17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16" fontId="10" fillId="0" borderId="16" xfId="0" applyNumberFormat="1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12" fillId="0" borderId="20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16" fontId="11" fillId="0" borderId="16" xfId="0" applyNumberFormat="1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0" fillId="0" borderId="20" xfId="0" applyBorder="1" applyAlignment="1">
      <alignment vertical="top" wrapText="1"/>
    </xf>
    <xf numFmtId="0" fontId="10" fillId="0" borderId="20" xfId="0" applyFont="1" applyBorder="1" applyAlignment="1">
      <alignment vertical="center" wrapText="1"/>
    </xf>
    <xf numFmtId="0" fontId="0" fillId="0" borderId="20" xfId="0" applyBorder="1" applyAlignment="1">
      <alignment wrapText="1"/>
    </xf>
    <xf numFmtId="0" fontId="0" fillId="0" borderId="18" xfId="0" applyBorder="1" applyAlignment="1">
      <alignment wrapText="1"/>
    </xf>
    <xf numFmtId="0" fontId="10" fillId="0" borderId="0" xfId="0" applyFont="1" applyAlignment="1">
      <alignment vertical="center"/>
    </xf>
    <xf numFmtId="0" fontId="4" fillId="2" borderId="0" xfId="0" applyFont="1" applyFill="1" applyAlignment="1">
      <alignment horizontal="center" wrapText="1"/>
    </xf>
    <xf numFmtId="0" fontId="5" fillId="2" borderId="7" xfId="0" applyFont="1" applyFill="1" applyBorder="1" applyAlignment="1">
      <alignment horizontal="center"/>
    </xf>
    <xf numFmtId="4" fontId="0" fillId="2" borderId="4" xfId="0" applyNumberFormat="1" applyFill="1" applyBorder="1"/>
    <xf numFmtId="0" fontId="0" fillId="2" borderId="2" xfId="0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4" fontId="15" fillId="0" borderId="1" xfId="1" applyNumberFormat="1" applyFont="1" applyBorder="1" applyAlignment="1">
      <alignment horizontal="right" vertical="top" wrapText="1"/>
    </xf>
    <xf numFmtId="4" fontId="1" fillId="2" borderId="10" xfId="0" applyNumberFormat="1" applyFont="1" applyFill="1" applyBorder="1"/>
    <xf numFmtId="49" fontId="1" fillId="3" borderId="21" xfId="0" applyNumberFormat="1" applyFont="1" applyFill="1" applyBorder="1" applyAlignment="1">
      <alignment horizontal="left"/>
    </xf>
    <xf numFmtId="0" fontId="1" fillId="3" borderId="22" xfId="0" applyFont="1" applyFill="1" applyBorder="1"/>
    <xf numFmtId="0" fontId="1" fillId="3" borderId="22" xfId="0" applyFont="1" applyFill="1" applyBorder="1" applyAlignment="1">
      <alignment horizontal="center"/>
    </xf>
    <xf numFmtId="0" fontId="4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9" fillId="0" borderId="15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16" fontId="11" fillId="0" borderId="15" xfId="0" applyNumberFormat="1" applyFont="1" applyBorder="1" applyAlignment="1">
      <alignment vertical="center" wrapText="1"/>
    </xf>
    <xf numFmtId="16" fontId="11" fillId="0" borderId="19" xfId="0" applyNumberFormat="1" applyFont="1" applyBorder="1" applyAlignment="1">
      <alignment vertical="center" wrapText="1"/>
    </xf>
    <xf numFmtId="16" fontId="11" fillId="0" borderId="16" xfId="0" applyNumberFormat="1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11" fillId="0" borderId="19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</cellXfs>
  <cellStyles count="2">
    <cellStyle name="Обычный" xfId="0" builtinId="0"/>
    <cellStyle name="Обычный_Смета 2021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3"/>
  <sheetViews>
    <sheetView topLeftCell="A51" workbookViewId="0">
      <selection activeCell="B1" sqref="B1:G1"/>
    </sheetView>
  </sheetViews>
  <sheetFormatPr defaultColWidth="9.1796875" defaultRowHeight="14.5" x14ac:dyDescent="0.35"/>
  <cols>
    <col min="1" max="1" width="9.1796875" style="7"/>
    <col min="2" max="2" width="55.54296875" style="2" customWidth="1"/>
    <col min="3" max="4" width="21" style="12" customWidth="1"/>
    <col min="5" max="5" width="14.26953125" style="2" customWidth="1"/>
    <col min="6" max="16384" width="9.1796875" style="2"/>
  </cols>
  <sheetData>
    <row r="1" spans="1:7" ht="33" customHeight="1" x14ac:dyDescent="0.45">
      <c r="B1" s="73" t="s">
        <v>268</v>
      </c>
      <c r="C1" s="73"/>
      <c r="D1" s="73"/>
      <c r="E1" s="73"/>
      <c r="F1" s="73"/>
      <c r="G1" s="73"/>
    </row>
    <row r="2" spans="1:7" ht="26.25" customHeight="1" x14ac:dyDescent="0.45">
      <c r="B2" s="73" t="s">
        <v>294</v>
      </c>
      <c r="C2" s="73" t="s">
        <v>269</v>
      </c>
      <c r="D2" s="73"/>
      <c r="E2" s="73"/>
      <c r="F2" s="73"/>
      <c r="G2" s="73"/>
    </row>
    <row r="3" spans="1:7" ht="26.25" customHeight="1" x14ac:dyDescent="0.45">
      <c r="B3" s="63"/>
      <c r="C3" s="63"/>
      <c r="D3" s="63"/>
      <c r="E3" s="63"/>
      <c r="F3" s="63"/>
      <c r="G3" s="63"/>
    </row>
    <row r="4" spans="1:7" ht="26.25" customHeight="1" thickBot="1" x14ac:dyDescent="0.5">
      <c r="B4" s="63"/>
      <c r="C4" s="63"/>
      <c r="D4" s="63"/>
      <c r="E4" s="63"/>
      <c r="F4" s="63"/>
      <c r="G4" s="63"/>
    </row>
    <row r="5" spans="1:7" s="32" customFormat="1" ht="18.75" customHeight="1" x14ac:dyDescent="0.35">
      <c r="A5" s="30" t="s">
        <v>15</v>
      </c>
      <c r="B5" s="33" t="s">
        <v>42</v>
      </c>
      <c r="C5" s="31" t="s">
        <v>270</v>
      </c>
      <c r="D5" s="31" t="s">
        <v>271</v>
      </c>
      <c r="E5" s="64" t="s">
        <v>272</v>
      </c>
    </row>
    <row r="6" spans="1:7" x14ac:dyDescent="0.35">
      <c r="A6" s="8" t="s">
        <v>12</v>
      </c>
      <c r="B6" s="3" t="s">
        <v>43</v>
      </c>
      <c r="C6" s="13">
        <v>5112000</v>
      </c>
      <c r="D6" s="68"/>
      <c r="E6" s="65"/>
    </row>
    <row r="7" spans="1:7" ht="15" customHeight="1" x14ac:dyDescent="0.35">
      <c r="A7" s="8" t="s">
        <v>13</v>
      </c>
      <c r="B7" s="3" t="s">
        <v>44</v>
      </c>
      <c r="C7" s="13">
        <v>2779200</v>
      </c>
      <c r="D7" s="68"/>
      <c r="E7" s="65"/>
    </row>
    <row r="8" spans="1:7" ht="15" thickBot="1" x14ac:dyDescent="0.4">
      <c r="A8" s="9"/>
      <c r="B8" s="5" t="s">
        <v>22</v>
      </c>
      <c r="C8" s="41">
        <v>7891200</v>
      </c>
      <c r="D8" s="41">
        <v>7849935</v>
      </c>
      <c r="E8" s="69">
        <f>C8-D8</f>
        <v>41265</v>
      </c>
    </row>
    <row r="9" spans="1:7" ht="15" thickBot="1" x14ac:dyDescent="0.4">
      <c r="A9" s="36"/>
      <c r="B9" s="37"/>
      <c r="C9" s="38"/>
      <c r="D9" s="38"/>
    </row>
    <row r="10" spans="1:7" ht="19.5" thickTop="1" thickBot="1" x14ac:dyDescent="0.5">
      <c r="A10" s="39"/>
      <c r="B10" s="34" t="s">
        <v>47</v>
      </c>
      <c r="C10" s="35"/>
      <c r="D10" s="40"/>
    </row>
    <row r="11" spans="1:7" ht="5.25" customHeight="1" thickTop="1" thickBot="1" x14ac:dyDescent="0.4">
      <c r="B11" s="15"/>
      <c r="C11" s="16"/>
      <c r="D11" s="16"/>
    </row>
    <row r="12" spans="1:7" x14ac:dyDescent="0.35">
      <c r="A12" s="70"/>
      <c r="B12" s="71"/>
      <c r="C12" s="72" t="s">
        <v>270</v>
      </c>
      <c r="D12" s="72" t="s">
        <v>271</v>
      </c>
      <c r="E12" s="72" t="s">
        <v>272</v>
      </c>
    </row>
    <row r="13" spans="1:7" ht="18.75" customHeight="1" x14ac:dyDescent="0.35">
      <c r="A13" s="11" t="s">
        <v>15</v>
      </c>
      <c r="B13" s="42" t="s">
        <v>9</v>
      </c>
      <c r="C13" s="67"/>
      <c r="D13" s="67"/>
      <c r="E13" s="67"/>
    </row>
    <row r="14" spans="1:7" x14ac:dyDescent="0.35">
      <c r="A14" s="10" t="s">
        <v>12</v>
      </c>
      <c r="B14" s="66" t="s">
        <v>10</v>
      </c>
      <c r="C14" s="17">
        <v>552000</v>
      </c>
      <c r="D14" s="17">
        <v>555927.5</v>
      </c>
      <c r="E14" s="17">
        <f>C14-D14</f>
        <v>-3927.5</v>
      </c>
    </row>
    <row r="15" spans="1:7" x14ac:dyDescent="0.35">
      <c r="A15" s="4" t="s">
        <v>13</v>
      </c>
      <c r="B15" s="3" t="s">
        <v>273</v>
      </c>
      <c r="C15" s="14">
        <v>6600</v>
      </c>
      <c r="D15" s="14">
        <v>7154</v>
      </c>
      <c r="E15" s="14">
        <f>C15-D15</f>
        <v>-554</v>
      </c>
    </row>
    <row r="16" spans="1:7" x14ac:dyDescent="0.35">
      <c r="A16" s="4" t="s">
        <v>14</v>
      </c>
      <c r="B16" s="3" t="s">
        <v>11</v>
      </c>
      <c r="C16" s="14">
        <v>420000</v>
      </c>
      <c r="D16" s="14">
        <v>420000</v>
      </c>
      <c r="E16" s="14">
        <f t="shared" ref="E16:E25" si="0">C16-D16</f>
        <v>0</v>
      </c>
    </row>
    <row r="17" spans="1:5" ht="29" x14ac:dyDescent="0.35">
      <c r="A17" s="4" t="s">
        <v>51</v>
      </c>
      <c r="B17" s="3" t="s">
        <v>274</v>
      </c>
      <c r="C17" s="14">
        <v>55000</v>
      </c>
      <c r="D17" s="14">
        <v>41980</v>
      </c>
      <c r="E17" s="14">
        <f t="shared" si="0"/>
        <v>13020</v>
      </c>
    </row>
    <row r="18" spans="1:5" x14ac:dyDescent="0.35">
      <c r="A18" s="4" t="s">
        <v>53</v>
      </c>
      <c r="B18" s="3" t="s">
        <v>7</v>
      </c>
      <c r="C18" s="14">
        <v>12000</v>
      </c>
      <c r="D18" s="14">
        <v>24220</v>
      </c>
      <c r="E18" s="14">
        <f t="shared" si="0"/>
        <v>-12220</v>
      </c>
    </row>
    <row r="19" spans="1:5" x14ac:dyDescent="0.35">
      <c r="A19" s="4" t="s">
        <v>38</v>
      </c>
      <c r="B19" s="3" t="s">
        <v>275</v>
      </c>
      <c r="C19" s="14">
        <v>120000</v>
      </c>
      <c r="D19" s="14">
        <v>0</v>
      </c>
      <c r="E19" s="14">
        <f t="shared" si="0"/>
        <v>120000</v>
      </c>
    </row>
    <row r="20" spans="1:5" ht="29" x14ac:dyDescent="0.35">
      <c r="A20" s="4" t="s">
        <v>39</v>
      </c>
      <c r="B20" s="3" t="s">
        <v>276</v>
      </c>
      <c r="C20" s="14">
        <v>36000</v>
      </c>
      <c r="D20" s="14">
        <v>0</v>
      </c>
      <c r="E20" s="14">
        <f t="shared" si="0"/>
        <v>36000</v>
      </c>
    </row>
    <row r="21" spans="1:5" ht="43.5" x14ac:dyDescent="0.35">
      <c r="A21" s="4" t="s">
        <v>45</v>
      </c>
      <c r="B21" s="3" t="s">
        <v>279</v>
      </c>
      <c r="C21" s="14">
        <v>276000</v>
      </c>
      <c r="D21" s="14">
        <v>276000</v>
      </c>
      <c r="E21" s="14">
        <f t="shared" si="0"/>
        <v>0</v>
      </c>
    </row>
    <row r="22" spans="1:5" x14ac:dyDescent="0.35">
      <c r="A22" s="4" t="s">
        <v>57</v>
      </c>
      <c r="B22" s="3" t="s">
        <v>277</v>
      </c>
      <c r="C22" s="14">
        <v>30000</v>
      </c>
      <c r="D22" s="14">
        <v>22654</v>
      </c>
      <c r="E22" s="14">
        <f t="shared" si="0"/>
        <v>7346</v>
      </c>
    </row>
    <row r="23" spans="1:5" x14ac:dyDescent="0.35">
      <c r="A23" s="4" t="s">
        <v>58</v>
      </c>
      <c r="B23" s="3" t="s">
        <v>123</v>
      </c>
      <c r="C23" s="14">
        <v>14400</v>
      </c>
      <c r="D23" s="14">
        <v>0</v>
      </c>
      <c r="E23" s="14">
        <f t="shared" si="0"/>
        <v>14400</v>
      </c>
    </row>
    <row r="24" spans="1:5" x14ac:dyDescent="0.35">
      <c r="A24" s="4" t="s">
        <v>59</v>
      </c>
      <c r="B24" s="3" t="s">
        <v>60</v>
      </c>
      <c r="C24" s="14">
        <v>32300</v>
      </c>
      <c r="D24" s="14">
        <v>18870</v>
      </c>
      <c r="E24" s="14">
        <f t="shared" si="0"/>
        <v>13430</v>
      </c>
    </row>
    <row r="25" spans="1:5" ht="15" customHeight="1" x14ac:dyDescent="0.35">
      <c r="A25" s="4" t="s">
        <v>61</v>
      </c>
      <c r="B25" s="3" t="s">
        <v>278</v>
      </c>
      <c r="C25" s="14">
        <v>60000</v>
      </c>
      <c r="D25" s="14">
        <v>60000</v>
      </c>
      <c r="E25" s="14">
        <f t="shared" si="0"/>
        <v>0</v>
      </c>
    </row>
    <row r="26" spans="1:5" s="18" customFormat="1" x14ac:dyDescent="0.35">
      <c r="A26" s="19"/>
      <c r="B26" s="20" t="s">
        <v>22</v>
      </c>
      <c r="C26" s="21">
        <f>SUM(C14:C25)</f>
        <v>1614300</v>
      </c>
      <c r="D26" s="21">
        <f>SUM(D14:D25)</f>
        <v>1426805.5</v>
      </c>
      <c r="E26" s="21">
        <f>SUM(E14:E25)</f>
        <v>187494.5</v>
      </c>
    </row>
    <row r="27" spans="1:5" ht="4.5" customHeight="1" x14ac:dyDescent="0.35">
      <c r="A27" s="4"/>
      <c r="B27" s="1"/>
      <c r="C27" s="14"/>
      <c r="D27" s="14"/>
    </row>
    <row r="28" spans="1:5" x14ac:dyDescent="0.35">
      <c r="A28" s="11" t="s">
        <v>16</v>
      </c>
      <c r="B28" s="74" t="s">
        <v>8</v>
      </c>
      <c r="C28" s="74"/>
      <c r="D28" s="74"/>
    </row>
    <row r="29" spans="1:5" ht="4.5" customHeight="1" x14ac:dyDescent="0.35">
      <c r="A29" s="11"/>
      <c r="B29" s="6"/>
      <c r="C29" s="6"/>
      <c r="D29" s="6"/>
    </row>
    <row r="30" spans="1:5" x14ac:dyDescent="0.35">
      <c r="A30" s="4" t="s">
        <v>17</v>
      </c>
      <c r="B30" s="3" t="s">
        <v>54</v>
      </c>
      <c r="C30" s="13">
        <v>396000</v>
      </c>
      <c r="D30" s="13">
        <v>396000</v>
      </c>
      <c r="E30" s="13">
        <f>C30-D30</f>
        <v>0</v>
      </c>
    </row>
    <row r="31" spans="1:5" ht="29.25" customHeight="1" x14ac:dyDescent="0.35">
      <c r="A31" s="4" t="s">
        <v>18</v>
      </c>
      <c r="B31" s="3" t="s">
        <v>280</v>
      </c>
      <c r="C31" s="13">
        <v>70000</v>
      </c>
      <c r="D31" s="13">
        <v>71877</v>
      </c>
      <c r="E31" s="13">
        <f t="shared" ref="E31" si="1">C31-D31</f>
        <v>-1877</v>
      </c>
    </row>
    <row r="32" spans="1:5" x14ac:dyDescent="0.35">
      <c r="A32" s="19"/>
      <c r="B32" s="20" t="s">
        <v>22</v>
      </c>
      <c r="C32" s="21">
        <f>SUM(C30:C31)</f>
        <v>466000</v>
      </c>
      <c r="D32" s="21">
        <f>SUM(D30:D31)</f>
        <v>467877</v>
      </c>
      <c r="E32" s="21">
        <f>SUM(E30:E31)</f>
        <v>-1877</v>
      </c>
    </row>
    <row r="33" spans="1:5" ht="5.25" customHeight="1" x14ac:dyDescent="0.35">
      <c r="A33" s="4"/>
      <c r="B33" s="1"/>
      <c r="C33" s="14"/>
      <c r="D33" s="14"/>
    </row>
    <row r="34" spans="1:5" ht="34.5" customHeight="1" x14ac:dyDescent="0.35">
      <c r="A34" s="4" t="s">
        <v>0</v>
      </c>
      <c r="B34" s="74" t="s">
        <v>293</v>
      </c>
      <c r="C34" s="74"/>
      <c r="D34" s="74"/>
    </row>
    <row r="35" spans="1:5" ht="3.75" customHeight="1" x14ac:dyDescent="0.35">
      <c r="A35" s="4"/>
      <c r="B35" s="6"/>
      <c r="C35" s="6"/>
      <c r="D35" s="6"/>
    </row>
    <row r="36" spans="1:5" ht="16.5" customHeight="1" x14ac:dyDescent="0.35">
      <c r="A36" s="4" t="s">
        <v>1</v>
      </c>
      <c r="B36" s="3" t="s">
        <v>4</v>
      </c>
      <c r="C36" s="13">
        <v>210000</v>
      </c>
      <c r="D36" s="13">
        <v>162626</v>
      </c>
      <c r="E36" s="13">
        <f>C36-D36</f>
        <v>47374</v>
      </c>
    </row>
    <row r="37" spans="1:5" ht="28.5" customHeight="1" x14ac:dyDescent="0.35">
      <c r="A37" s="4" t="s">
        <v>2</v>
      </c>
      <c r="B37" s="3" t="s">
        <v>282</v>
      </c>
      <c r="C37" s="13">
        <v>50000</v>
      </c>
      <c r="D37" s="13">
        <v>87141</v>
      </c>
      <c r="E37" s="13">
        <f t="shared" ref="E37:E39" si="2">C37-D37</f>
        <v>-37141</v>
      </c>
    </row>
    <row r="38" spans="1:5" ht="29.25" customHeight="1" x14ac:dyDescent="0.35">
      <c r="A38" s="4" t="s">
        <v>3</v>
      </c>
      <c r="B38" s="3" t="s">
        <v>50</v>
      </c>
      <c r="C38" s="13">
        <v>150000</v>
      </c>
      <c r="D38" s="13">
        <v>112405</v>
      </c>
      <c r="E38" s="13">
        <f t="shared" si="2"/>
        <v>37595</v>
      </c>
    </row>
    <row r="39" spans="1:5" ht="33" customHeight="1" x14ac:dyDescent="0.35">
      <c r="A39" s="4" t="s">
        <v>48</v>
      </c>
      <c r="B39" s="3" t="s">
        <v>281</v>
      </c>
      <c r="C39" s="13">
        <v>360000</v>
      </c>
      <c r="D39" s="13">
        <v>104883</v>
      </c>
      <c r="E39" s="13">
        <f t="shared" si="2"/>
        <v>255117</v>
      </c>
    </row>
    <row r="40" spans="1:5" x14ac:dyDescent="0.35">
      <c r="A40" s="19"/>
      <c r="B40" s="20" t="s">
        <v>22</v>
      </c>
      <c r="C40" s="21">
        <f>SUM(C36:C39)</f>
        <v>770000</v>
      </c>
      <c r="D40" s="21">
        <f>SUM(D36:D39)</f>
        <v>467055</v>
      </c>
      <c r="E40" s="21">
        <f>SUM(E36:E39)</f>
        <v>302945</v>
      </c>
    </row>
    <row r="41" spans="1:5" ht="6.75" customHeight="1" x14ac:dyDescent="0.35">
      <c r="A41" s="4"/>
      <c r="B41" s="1"/>
      <c r="C41" s="14"/>
      <c r="D41" s="14"/>
    </row>
    <row r="42" spans="1:5" ht="47.25" customHeight="1" x14ac:dyDescent="0.35">
      <c r="A42" s="4" t="s">
        <v>20</v>
      </c>
      <c r="B42" s="74" t="s">
        <v>292</v>
      </c>
      <c r="C42" s="74"/>
      <c r="D42" s="74"/>
    </row>
    <row r="43" spans="1:5" ht="6" customHeight="1" x14ac:dyDescent="0.35">
      <c r="A43" s="4"/>
      <c r="B43" s="6"/>
      <c r="C43" s="6"/>
      <c r="D43" s="6"/>
    </row>
    <row r="44" spans="1:5" x14ac:dyDescent="0.35">
      <c r="A44" s="4" t="s">
        <v>21</v>
      </c>
      <c r="B44" s="42" t="s">
        <v>5</v>
      </c>
      <c r="C44" s="43">
        <v>1250000</v>
      </c>
      <c r="D44" s="43">
        <v>1171072</v>
      </c>
      <c r="E44" s="43">
        <f>C44-D44</f>
        <v>78928</v>
      </c>
    </row>
    <row r="45" spans="1:5" x14ac:dyDescent="0.35">
      <c r="A45" s="22"/>
      <c r="B45" s="23" t="s">
        <v>22</v>
      </c>
      <c r="C45" s="24">
        <f>SUM(C44)</f>
        <v>1250000</v>
      </c>
      <c r="D45" s="24">
        <f>SUM(D44)</f>
        <v>1171072</v>
      </c>
      <c r="E45" s="24">
        <f>SUM(E44)</f>
        <v>78928</v>
      </c>
    </row>
    <row r="46" spans="1:5" ht="6.75" customHeight="1" x14ac:dyDescent="0.35">
      <c r="A46" s="4"/>
      <c r="B46" s="1"/>
      <c r="C46" s="14"/>
      <c r="D46" s="14"/>
    </row>
    <row r="47" spans="1:5" x14ac:dyDescent="0.35">
      <c r="A47" s="4" t="s">
        <v>23</v>
      </c>
      <c r="B47" s="74" t="s">
        <v>24</v>
      </c>
      <c r="C47" s="74"/>
      <c r="D47" s="74"/>
    </row>
    <row r="48" spans="1:5" ht="6" customHeight="1" x14ac:dyDescent="0.35">
      <c r="A48" s="4"/>
      <c r="B48" s="6"/>
      <c r="C48" s="6"/>
      <c r="D48" s="6"/>
    </row>
    <row r="49" spans="1:5" ht="43.5" customHeight="1" x14ac:dyDescent="0.35">
      <c r="A49" s="4" t="s">
        <v>25</v>
      </c>
      <c r="B49" s="3" t="s">
        <v>283</v>
      </c>
      <c r="C49" s="13">
        <v>828000</v>
      </c>
      <c r="D49" s="13">
        <v>837900</v>
      </c>
      <c r="E49" s="13">
        <f>C49-D49</f>
        <v>-9900</v>
      </c>
    </row>
    <row r="50" spans="1:5" ht="16.5" customHeight="1" x14ac:dyDescent="0.35">
      <c r="A50" s="4" t="s">
        <v>34</v>
      </c>
      <c r="B50" s="3" t="s">
        <v>284</v>
      </c>
      <c r="C50" s="13">
        <v>100000</v>
      </c>
      <c r="D50" s="13">
        <v>67250</v>
      </c>
      <c r="E50" s="13">
        <f t="shared" ref="E50:E54" si="3">C50-D50</f>
        <v>32750</v>
      </c>
    </row>
    <row r="51" spans="1:5" ht="44.25" customHeight="1" x14ac:dyDescent="0.35">
      <c r="A51" s="4" t="s">
        <v>35</v>
      </c>
      <c r="B51" s="3" t="s">
        <v>285</v>
      </c>
      <c r="C51" s="13">
        <v>75000</v>
      </c>
      <c r="D51" s="13">
        <v>57880</v>
      </c>
      <c r="E51" s="13">
        <f t="shared" si="3"/>
        <v>17120</v>
      </c>
    </row>
    <row r="52" spans="1:5" ht="31.5" customHeight="1" x14ac:dyDescent="0.35">
      <c r="A52" s="4" t="s">
        <v>37</v>
      </c>
      <c r="B52" s="3" t="s">
        <v>286</v>
      </c>
      <c r="C52" s="13">
        <v>300400</v>
      </c>
      <c r="D52" s="13">
        <v>567688</v>
      </c>
      <c r="E52" s="13">
        <f t="shared" si="3"/>
        <v>-267288</v>
      </c>
    </row>
    <row r="53" spans="1:5" ht="16.5" customHeight="1" x14ac:dyDescent="0.35">
      <c r="A53" s="4" t="s">
        <v>40</v>
      </c>
      <c r="B53" s="3" t="s">
        <v>219</v>
      </c>
      <c r="C53" s="13">
        <v>540000</v>
      </c>
      <c r="D53" s="13">
        <v>515007</v>
      </c>
      <c r="E53" s="13">
        <f t="shared" si="3"/>
        <v>24993</v>
      </c>
    </row>
    <row r="54" spans="1:5" ht="16.5" customHeight="1" x14ac:dyDescent="0.35">
      <c r="A54" s="4" t="s">
        <v>41</v>
      </c>
      <c r="B54" s="3" t="s">
        <v>46</v>
      </c>
      <c r="C54" s="13">
        <v>400200</v>
      </c>
      <c r="D54" s="13">
        <v>446800</v>
      </c>
      <c r="E54" s="13">
        <f t="shared" si="3"/>
        <v>-46600</v>
      </c>
    </row>
    <row r="55" spans="1:5" x14ac:dyDescent="0.35">
      <c r="A55" s="19"/>
      <c r="B55" s="25" t="s">
        <v>22</v>
      </c>
      <c r="C55" s="26">
        <f>SUM(C49:C54)</f>
        <v>2243600</v>
      </c>
      <c r="D55" s="26">
        <f>SUM(D49:D54)</f>
        <v>2492525</v>
      </c>
      <c r="E55" s="26">
        <f>SUM(E49:E54)</f>
        <v>-248925</v>
      </c>
    </row>
    <row r="56" spans="1:5" ht="3.75" customHeight="1" x14ac:dyDescent="0.35">
      <c r="A56" s="4"/>
      <c r="B56" s="3"/>
      <c r="C56" s="13"/>
      <c r="D56" s="13"/>
    </row>
    <row r="57" spans="1:5" x14ac:dyDescent="0.35">
      <c r="A57" s="4" t="s">
        <v>26</v>
      </c>
      <c r="B57" s="74" t="s">
        <v>291</v>
      </c>
      <c r="C57" s="74"/>
      <c r="D57" s="74"/>
    </row>
    <row r="58" spans="1:5" ht="4.5" customHeight="1" x14ac:dyDescent="0.35">
      <c r="A58" s="4"/>
      <c r="B58" s="6"/>
      <c r="C58" s="6"/>
      <c r="D58" s="6"/>
    </row>
    <row r="59" spans="1:5" x14ac:dyDescent="0.35">
      <c r="A59" s="4" t="s">
        <v>27</v>
      </c>
      <c r="B59" s="1" t="s">
        <v>287</v>
      </c>
      <c r="C59" s="14">
        <v>1017600</v>
      </c>
      <c r="D59" s="14">
        <v>1020000</v>
      </c>
      <c r="E59" s="14">
        <f>C59-D59</f>
        <v>-2400</v>
      </c>
    </row>
    <row r="60" spans="1:5" x14ac:dyDescent="0.35">
      <c r="A60" s="4" t="s">
        <v>29</v>
      </c>
      <c r="B60" s="1" t="s">
        <v>55</v>
      </c>
      <c r="C60" s="14">
        <v>6600</v>
      </c>
      <c r="D60" s="14">
        <v>6600</v>
      </c>
      <c r="E60" s="14">
        <f>C60-D60</f>
        <v>0</v>
      </c>
    </row>
    <row r="61" spans="1:5" x14ac:dyDescent="0.35">
      <c r="A61" s="4" t="s">
        <v>288</v>
      </c>
      <c r="B61" s="1" t="s">
        <v>63</v>
      </c>
      <c r="C61" s="14">
        <v>261800</v>
      </c>
      <c r="D61" s="14">
        <v>310030</v>
      </c>
      <c r="E61" s="14">
        <f>C61-D61</f>
        <v>-48230</v>
      </c>
    </row>
    <row r="62" spans="1:5" x14ac:dyDescent="0.35">
      <c r="A62" s="19"/>
      <c r="B62" s="20" t="s">
        <v>22</v>
      </c>
      <c r="C62" s="21">
        <f>SUM(C59:C61)</f>
        <v>1286000</v>
      </c>
      <c r="D62" s="21">
        <f>SUM(D59:D61)</f>
        <v>1336630</v>
      </c>
      <c r="E62" s="21">
        <f>SUM(E59:E61)</f>
        <v>-50630</v>
      </c>
    </row>
    <row r="63" spans="1:5" ht="4.5" customHeight="1" x14ac:dyDescent="0.35">
      <c r="A63" s="4"/>
      <c r="B63" s="1"/>
      <c r="C63" s="14"/>
      <c r="D63" s="14"/>
    </row>
    <row r="64" spans="1:5" ht="28.5" customHeight="1" x14ac:dyDescent="0.35">
      <c r="A64" s="4" t="s">
        <v>30</v>
      </c>
      <c r="B64" s="74" t="s">
        <v>31</v>
      </c>
      <c r="C64" s="74"/>
      <c r="D64" s="74"/>
    </row>
    <row r="65" spans="1:5" ht="5.25" customHeight="1" x14ac:dyDescent="0.35">
      <c r="A65" s="4"/>
      <c r="B65" s="6"/>
      <c r="C65" s="6"/>
      <c r="D65" s="6"/>
    </row>
    <row r="66" spans="1:5" x14ac:dyDescent="0.35">
      <c r="A66" s="4" t="s">
        <v>32</v>
      </c>
      <c r="B66" s="1" t="s">
        <v>6</v>
      </c>
      <c r="C66" s="14">
        <v>90000</v>
      </c>
      <c r="D66" s="14">
        <v>70341</v>
      </c>
      <c r="E66" s="14">
        <f>C66-D66</f>
        <v>19659</v>
      </c>
    </row>
    <row r="67" spans="1:5" x14ac:dyDescent="0.35">
      <c r="A67" s="4" t="s">
        <v>33</v>
      </c>
      <c r="B67" s="1" t="s">
        <v>289</v>
      </c>
      <c r="C67" s="14">
        <v>1300</v>
      </c>
      <c r="D67" s="14">
        <v>0</v>
      </c>
      <c r="E67" s="14">
        <f t="shared" ref="E67:E69" si="4">C67-D67</f>
        <v>1300</v>
      </c>
    </row>
    <row r="68" spans="1:5" x14ac:dyDescent="0.35">
      <c r="A68" s="4" t="s">
        <v>49</v>
      </c>
      <c r="B68" s="1" t="s">
        <v>290</v>
      </c>
      <c r="C68" s="14">
        <v>167000</v>
      </c>
      <c r="D68" s="14">
        <v>157057.32</v>
      </c>
      <c r="E68" s="14">
        <f t="shared" si="4"/>
        <v>9942.679999999993</v>
      </c>
    </row>
    <row r="69" spans="1:5" x14ac:dyDescent="0.35">
      <c r="A69" s="4" t="s">
        <v>64</v>
      </c>
      <c r="B69" s="1" t="s">
        <v>65</v>
      </c>
      <c r="C69" s="14">
        <v>3000</v>
      </c>
      <c r="D69" s="14">
        <v>1188.23</v>
      </c>
      <c r="E69" s="14">
        <f t="shared" si="4"/>
        <v>1811.77</v>
      </c>
    </row>
    <row r="70" spans="1:5" x14ac:dyDescent="0.35">
      <c r="A70" s="19"/>
      <c r="B70" s="20" t="s">
        <v>22</v>
      </c>
      <c r="C70" s="21">
        <f>SUM(C66:C69)</f>
        <v>261300</v>
      </c>
      <c r="D70" s="21">
        <f>SUM(D66:D69)</f>
        <v>228586.55000000002</v>
      </c>
      <c r="E70" s="21">
        <f>SUM(E66:E69)</f>
        <v>32713.449999999993</v>
      </c>
    </row>
    <row r="71" spans="1:5" ht="4.5" customHeight="1" x14ac:dyDescent="0.35">
      <c r="A71" s="4"/>
      <c r="B71" s="1"/>
      <c r="C71" s="14"/>
      <c r="D71" s="14"/>
      <c r="E71" s="14"/>
    </row>
    <row r="72" spans="1:5" ht="15.5" x14ac:dyDescent="0.35">
      <c r="A72" s="27"/>
      <c r="B72" s="28" t="s">
        <v>36</v>
      </c>
      <c r="C72" s="29">
        <f>C26+C32+C40+C45+C55+C62+C70</f>
        <v>7891200</v>
      </c>
      <c r="D72" s="29">
        <f>D26+D32+D40+D45+D55+D62+D70</f>
        <v>7590551.0499999998</v>
      </c>
      <c r="E72" s="29">
        <f>E26+E32+E40+E45+E55+E62+E70</f>
        <v>300648.95</v>
      </c>
    </row>
    <row r="73" spans="1:5" x14ac:dyDescent="0.35">
      <c r="E73" s="12"/>
    </row>
  </sheetData>
  <mergeCells count="8">
    <mergeCell ref="B1:G1"/>
    <mergeCell ref="B2:G2"/>
    <mergeCell ref="B64:D64"/>
    <mergeCell ref="B28:D28"/>
    <mergeCell ref="B34:D34"/>
    <mergeCell ref="B42:D42"/>
    <mergeCell ref="B47:D47"/>
    <mergeCell ref="B57:D57"/>
  </mergeCells>
  <pageMargins left="0.70866141732283472" right="0.70866141732283472" top="0.35433070866141736" bottom="0.35433070866141736" header="0.31496062992125984" footer="0.31496062992125984"/>
  <pageSetup paperSize="9" scale="94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126"/>
  <sheetViews>
    <sheetView tabSelected="1" workbookViewId="0">
      <selection activeCell="G105" sqref="G105:G109"/>
    </sheetView>
  </sheetViews>
  <sheetFormatPr defaultRowHeight="14.5" x14ac:dyDescent="0.35"/>
  <cols>
    <col min="2" max="2" width="14.54296875" customWidth="1"/>
    <col min="3" max="3" width="95.26953125" customWidth="1"/>
    <col min="4" max="4" width="17.7265625" customWidth="1"/>
    <col min="5" max="5" width="19" customWidth="1"/>
    <col min="6" max="6" width="21.81640625" customWidth="1"/>
    <col min="7" max="7" width="28.453125" customWidth="1"/>
  </cols>
  <sheetData>
    <row r="2" spans="2:7" ht="19" thickBot="1" x14ac:dyDescent="0.4">
      <c r="B2" s="44" t="s">
        <v>66</v>
      </c>
    </row>
    <row r="3" spans="2:7" ht="42.65" customHeight="1" x14ac:dyDescent="0.35">
      <c r="B3" s="75"/>
      <c r="C3" s="81" t="s">
        <v>67</v>
      </c>
      <c r="D3" s="78" t="s">
        <v>68</v>
      </c>
      <c r="E3" s="78" t="s">
        <v>69</v>
      </c>
      <c r="F3" s="45" t="s">
        <v>70</v>
      </c>
      <c r="G3" s="45" t="s">
        <v>72</v>
      </c>
    </row>
    <row r="4" spans="2:7" ht="15" thickBot="1" x14ac:dyDescent="0.4">
      <c r="B4" s="77"/>
      <c r="C4" s="82"/>
      <c r="D4" s="80"/>
      <c r="E4" s="80"/>
      <c r="F4" s="46" t="s">
        <v>71</v>
      </c>
      <c r="G4" s="46" t="s">
        <v>73</v>
      </c>
    </row>
    <row r="5" spans="2:7" ht="15" thickBot="1" x14ac:dyDescent="0.4">
      <c r="B5" s="47" t="s">
        <v>15</v>
      </c>
      <c r="C5" s="48" t="s">
        <v>74</v>
      </c>
      <c r="D5" s="49"/>
      <c r="E5" s="49"/>
      <c r="F5" s="46" t="s">
        <v>75</v>
      </c>
      <c r="G5" s="46" t="s">
        <v>76</v>
      </c>
    </row>
    <row r="6" spans="2:7" ht="17.5" customHeight="1" thickBot="1" x14ac:dyDescent="0.4">
      <c r="B6" s="50" t="s">
        <v>12</v>
      </c>
      <c r="C6" s="48" t="s">
        <v>10</v>
      </c>
      <c r="D6" s="49"/>
      <c r="E6" s="49"/>
      <c r="F6" s="49" t="s">
        <v>77</v>
      </c>
      <c r="G6" s="49" t="s">
        <v>78</v>
      </c>
    </row>
    <row r="7" spans="2:7" ht="19.899999999999999" customHeight="1" x14ac:dyDescent="0.35">
      <c r="B7" s="78" t="s">
        <v>13</v>
      </c>
      <c r="C7" s="51" t="s">
        <v>79</v>
      </c>
      <c r="D7" s="52"/>
      <c r="E7" s="52"/>
      <c r="F7" s="75" t="s">
        <v>84</v>
      </c>
      <c r="G7" s="75" t="s">
        <v>85</v>
      </c>
    </row>
    <row r="8" spans="2:7" ht="14.5" customHeight="1" x14ac:dyDescent="0.35">
      <c r="B8" s="79"/>
      <c r="C8" s="52" t="s">
        <v>80</v>
      </c>
      <c r="D8" s="52">
        <v>1</v>
      </c>
      <c r="E8" s="52" t="s">
        <v>82</v>
      </c>
      <c r="F8" s="76"/>
      <c r="G8" s="76"/>
    </row>
    <row r="9" spans="2:7" ht="22.9" customHeight="1" thickBot="1" x14ac:dyDescent="0.4">
      <c r="B9" s="80"/>
      <c r="C9" s="49" t="s">
        <v>81</v>
      </c>
      <c r="D9" s="49">
        <v>1</v>
      </c>
      <c r="E9" s="49" t="s">
        <v>83</v>
      </c>
      <c r="F9" s="77"/>
      <c r="G9" s="77"/>
    </row>
    <row r="10" spans="2:7" ht="15" thickBot="1" x14ac:dyDescent="0.4">
      <c r="B10" s="50" t="s">
        <v>14</v>
      </c>
      <c r="C10" s="48" t="s">
        <v>11</v>
      </c>
      <c r="D10" s="49"/>
      <c r="E10" s="49"/>
      <c r="F10" s="49" t="s">
        <v>86</v>
      </c>
      <c r="G10" s="49" t="s">
        <v>87</v>
      </c>
    </row>
    <row r="11" spans="2:7" ht="27.65" customHeight="1" x14ac:dyDescent="0.35">
      <c r="B11" s="78" t="s">
        <v>51</v>
      </c>
      <c r="C11" s="51" t="s">
        <v>88</v>
      </c>
      <c r="D11" s="75"/>
      <c r="E11" s="75"/>
      <c r="F11" s="75" t="s">
        <v>92</v>
      </c>
      <c r="G11" s="75" t="s">
        <v>93</v>
      </c>
    </row>
    <row r="12" spans="2:7" ht="31.9" customHeight="1" x14ac:dyDescent="0.35">
      <c r="B12" s="79"/>
      <c r="C12" s="54" t="s">
        <v>89</v>
      </c>
      <c r="D12" s="76"/>
      <c r="E12" s="76"/>
      <c r="F12" s="76"/>
      <c r="G12" s="76"/>
    </row>
    <row r="13" spans="2:7" ht="52.15" customHeight="1" x14ac:dyDescent="0.35">
      <c r="B13" s="79"/>
      <c r="C13" s="54" t="s">
        <v>90</v>
      </c>
      <c r="D13" s="76"/>
      <c r="E13" s="76"/>
      <c r="F13" s="76"/>
      <c r="G13" s="76"/>
    </row>
    <row r="14" spans="2:7" ht="45.65" customHeight="1" thickBot="1" x14ac:dyDescent="0.4">
      <c r="B14" s="80"/>
      <c r="C14" s="55" t="s">
        <v>91</v>
      </c>
      <c r="D14" s="77"/>
      <c r="E14" s="77"/>
      <c r="F14" s="77"/>
      <c r="G14" s="77"/>
    </row>
    <row r="15" spans="2:7" ht="22.9" customHeight="1" x14ac:dyDescent="0.35">
      <c r="B15" s="78" t="s">
        <v>53</v>
      </c>
      <c r="C15" s="51" t="s">
        <v>94</v>
      </c>
      <c r="D15" s="75"/>
      <c r="E15" s="75"/>
      <c r="F15" s="75" t="s">
        <v>96</v>
      </c>
      <c r="G15" s="75" t="s">
        <v>97</v>
      </c>
    </row>
    <row r="16" spans="2:7" ht="55.9" customHeight="1" thickBot="1" x14ac:dyDescent="0.4">
      <c r="B16" s="80"/>
      <c r="C16" s="55" t="s">
        <v>95</v>
      </c>
      <c r="D16" s="77"/>
      <c r="E16" s="77"/>
      <c r="F16" s="77"/>
      <c r="G16" s="77"/>
    </row>
    <row r="17" spans="2:7" ht="15" thickBot="1" x14ac:dyDescent="0.4">
      <c r="B17" s="56" t="s">
        <v>38</v>
      </c>
      <c r="C17" s="48" t="s">
        <v>52</v>
      </c>
      <c r="D17" s="49"/>
      <c r="E17" s="49"/>
      <c r="F17" s="49" t="s">
        <v>98</v>
      </c>
      <c r="G17" s="49" t="s">
        <v>99</v>
      </c>
    </row>
    <row r="18" spans="2:7" ht="19.149999999999999" customHeight="1" x14ac:dyDescent="0.35">
      <c r="B18" s="83"/>
      <c r="C18" s="51" t="s">
        <v>100</v>
      </c>
      <c r="D18" s="75"/>
      <c r="E18" s="75"/>
      <c r="F18" s="75" t="s">
        <v>107</v>
      </c>
      <c r="G18" s="75" t="s">
        <v>108</v>
      </c>
    </row>
    <row r="19" spans="2:7" ht="39.65" customHeight="1" x14ac:dyDescent="0.35">
      <c r="B19" s="84"/>
      <c r="C19" s="54" t="s">
        <v>101</v>
      </c>
      <c r="D19" s="76"/>
      <c r="E19" s="76"/>
      <c r="F19" s="76"/>
      <c r="G19" s="76"/>
    </row>
    <row r="20" spans="2:7" ht="42.65" customHeight="1" x14ac:dyDescent="0.35">
      <c r="B20" s="84"/>
      <c r="C20" s="54" t="s">
        <v>102</v>
      </c>
      <c r="D20" s="76"/>
      <c r="E20" s="76"/>
      <c r="F20" s="76"/>
      <c r="G20" s="76"/>
    </row>
    <row r="21" spans="2:7" ht="34.15" customHeight="1" x14ac:dyDescent="0.35">
      <c r="B21" s="84"/>
      <c r="C21" s="54" t="s">
        <v>103</v>
      </c>
      <c r="D21" s="76"/>
      <c r="E21" s="76"/>
      <c r="F21" s="76"/>
      <c r="G21" s="76"/>
    </row>
    <row r="22" spans="2:7" ht="30" customHeight="1" x14ac:dyDescent="0.35">
      <c r="B22" s="84"/>
      <c r="C22" s="54" t="s">
        <v>104</v>
      </c>
      <c r="D22" s="76"/>
      <c r="E22" s="76"/>
      <c r="F22" s="76"/>
      <c r="G22" s="76"/>
    </row>
    <row r="23" spans="2:7" ht="42.65" customHeight="1" x14ac:dyDescent="0.35">
      <c r="B23" s="84"/>
      <c r="C23" s="54" t="s">
        <v>105</v>
      </c>
      <c r="D23" s="76"/>
      <c r="E23" s="76"/>
      <c r="F23" s="76"/>
      <c r="G23" s="76"/>
    </row>
    <row r="24" spans="2:7" ht="42" customHeight="1" thickBot="1" x14ac:dyDescent="0.4">
      <c r="B24" s="85"/>
      <c r="C24" s="55" t="s">
        <v>106</v>
      </c>
      <c r="D24" s="77"/>
      <c r="E24" s="77"/>
      <c r="F24" s="77"/>
      <c r="G24" s="77"/>
    </row>
    <row r="25" spans="2:7" ht="21.65" customHeight="1" x14ac:dyDescent="0.35">
      <c r="B25" s="86" t="s">
        <v>45</v>
      </c>
      <c r="C25" s="51" t="s">
        <v>56</v>
      </c>
      <c r="D25" s="75"/>
      <c r="E25" s="75"/>
      <c r="F25" s="75" t="s">
        <v>111</v>
      </c>
      <c r="G25" s="75" t="s">
        <v>112</v>
      </c>
    </row>
    <row r="26" spans="2:7" ht="42" customHeight="1" x14ac:dyDescent="0.35">
      <c r="B26" s="87"/>
      <c r="C26" s="54" t="s">
        <v>109</v>
      </c>
      <c r="D26" s="76"/>
      <c r="E26" s="76"/>
      <c r="F26" s="76"/>
      <c r="G26" s="76"/>
    </row>
    <row r="27" spans="2:7" ht="52.15" customHeight="1" thickBot="1" x14ac:dyDescent="0.4">
      <c r="B27" s="88"/>
      <c r="C27" s="55" t="s">
        <v>110</v>
      </c>
      <c r="D27" s="77"/>
      <c r="E27" s="77"/>
      <c r="F27" s="77"/>
      <c r="G27" s="77"/>
    </row>
    <row r="28" spans="2:7" ht="39.65" customHeight="1" x14ac:dyDescent="0.35">
      <c r="B28" s="86" t="s">
        <v>57</v>
      </c>
      <c r="C28" s="51" t="s">
        <v>113</v>
      </c>
      <c r="D28" s="75"/>
      <c r="E28" s="75"/>
      <c r="F28" s="75" t="s">
        <v>121</v>
      </c>
      <c r="G28" s="75" t="s">
        <v>122</v>
      </c>
    </row>
    <row r="29" spans="2:7" ht="24" customHeight="1" x14ac:dyDescent="0.35">
      <c r="B29" s="87"/>
      <c r="C29" s="54" t="s">
        <v>114</v>
      </c>
      <c r="D29" s="76"/>
      <c r="E29" s="76"/>
      <c r="F29" s="76"/>
      <c r="G29" s="76"/>
    </row>
    <row r="30" spans="2:7" ht="25.9" customHeight="1" x14ac:dyDescent="0.35">
      <c r="B30" s="87"/>
      <c r="C30" s="54" t="s">
        <v>115</v>
      </c>
      <c r="D30" s="76"/>
      <c r="E30" s="76"/>
      <c r="F30" s="76"/>
      <c r="G30" s="76"/>
    </row>
    <row r="31" spans="2:7" ht="25.15" customHeight="1" x14ac:dyDescent="0.35">
      <c r="B31" s="87"/>
      <c r="C31" s="54" t="s">
        <v>116</v>
      </c>
      <c r="D31" s="76"/>
      <c r="E31" s="76"/>
      <c r="F31" s="76"/>
      <c r="G31" s="76"/>
    </row>
    <row r="32" spans="2:7" ht="22.9" customHeight="1" x14ac:dyDescent="0.35">
      <c r="B32" s="87"/>
      <c r="C32" s="54" t="s">
        <v>117</v>
      </c>
      <c r="D32" s="76"/>
      <c r="E32" s="76"/>
      <c r="F32" s="76"/>
      <c r="G32" s="76"/>
    </row>
    <row r="33" spans="2:7" ht="31.9" customHeight="1" x14ac:dyDescent="0.35">
      <c r="B33" s="87"/>
      <c r="C33" s="54" t="s">
        <v>118</v>
      </c>
      <c r="D33" s="76"/>
      <c r="E33" s="76"/>
      <c r="F33" s="76"/>
      <c r="G33" s="76"/>
    </row>
    <row r="34" spans="2:7" ht="19.149999999999999" customHeight="1" x14ac:dyDescent="0.35">
      <c r="B34" s="87"/>
      <c r="C34" s="51" t="s">
        <v>119</v>
      </c>
      <c r="D34" s="76"/>
      <c r="E34" s="76"/>
      <c r="F34" s="76"/>
      <c r="G34" s="76"/>
    </row>
    <row r="35" spans="2:7" ht="54.65" customHeight="1" thickBot="1" x14ac:dyDescent="0.4">
      <c r="B35" s="88"/>
      <c r="C35" s="48" t="s">
        <v>120</v>
      </c>
      <c r="D35" s="77"/>
      <c r="E35" s="77"/>
      <c r="F35" s="77"/>
      <c r="G35" s="77"/>
    </row>
    <row r="36" spans="2:7" ht="15" thickBot="1" x14ac:dyDescent="0.4">
      <c r="B36" s="57" t="s">
        <v>58</v>
      </c>
      <c r="C36" s="48" t="s">
        <v>123</v>
      </c>
      <c r="D36" s="49"/>
      <c r="E36" s="49"/>
      <c r="F36" s="49" t="s">
        <v>124</v>
      </c>
      <c r="G36" s="49" t="s">
        <v>125</v>
      </c>
    </row>
    <row r="37" spans="2:7" ht="50.5" customHeight="1" x14ac:dyDescent="0.35">
      <c r="B37" s="83" t="s">
        <v>59</v>
      </c>
      <c r="C37" s="51" t="s">
        <v>126</v>
      </c>
      <c r="D37" s="75"/>
      <c r="E37" s="75"/>
      <c r="F37" s="75" t="s">
        <v>129</v>
      </c>
      <c r="G37" s="75" t="s">
        <v>130</v>
      </c>
    </row>
    <row r="38" spans="2:7" ht="27" customHeight="1" x14ac:dyDescent="0.35">
      <c r="B38" s="84"/>
      <c r="C38" s="54" t="s">
        <v>127</v>
      </c>
      <c r="D38" s="76"/>
      <c r="E38" s="76"/>
      <c r="F38" s="76"/>
      <c r="G38" s="76"/>
    </row>
    <row r="39" spans="2:7" ht="22.15" customHeight="1" thickBot="1" x14ac:dyDescent="0.4">
      <c r="B39" s="85"/>
      <c r="C39" s="55" t="s">
        <v>128</v>
      </c>
      <c r="D39" s="77"/>
      <c r="E39" s="77"/>
      <c r="F39" s="77"/>
      <c r="G39" s="77"/>
    </row>
    <row r="40" spans="2:7" ht="19.149999999999999" customHeight="1" x14ac:dyDescent="0.35">
      <c r="B40" s="83" t="s">
        <v>61</v>
      </c>
      <c r="C40" s="51" t="s">
        <v>62</v>
      </c>
      <c r="D40" s="75"/>
      <c r="E40" s="75"/>
      <c r="F40" s="75" t="s">
        <v>132</v>
      </c>
      <c r="G40" s="75" t="s">
        <v>133</v>
      </c>
    </row>
    <row r="41" spans="2:7" ht="81.650000000000006" customHeight="1" thickBot="1" x14ac:dyDescent="0.4">
      <c r="B41" s="85"/>
      <c r="C41" s="55" t="s">
        <v>131</v>
      </c>
      <c r="D41" s="77"/>
      <c r="E41" s="77"/>
      <c r="F41" s="77"/>
      <c r="G41" s="77"/>
    </row>
    <row r="42" spans="2:7" ht="44.5" customHeight="1" thickBot="1" x14ac:dyDescent="0.4">
      <c r="B42" s="57" t="s">
        <v>16</v>
      </c>
      <c r="C42" s="48" t="s">
        <v>134</v>
      </c>
      <c r="D42" s="49"/>
      <c r="E42" s="49"/>
      <c r="F42" s="46" t="s">
        <v>122</v>
      </c>
      <c r="G42" s="46" t="s">
        <v>135</v>
      </c>
    </row>
    <row r="43" spans="2:7" ht="30.65" customHeight="1" x14ac:dyDescent="0.35">
      <c r="B43" s="86" t="s">
        <v>17</v>
      </c>
      <c r="C43" s="51" t="s">
        <v>54</v>
      </c>
      <c r="D43" s="75"/>
      <c r="E43" s="75"/>
      <c r="F43" s="75" t="s">
        <v>137</v>
      </c>
      <c r="G43" s="75" t="s">
        <v>138</v>
      </c>
    </row>
    <row r="44" spans="2:7" ht="16.899999999999999" customHeight="1" thickBot="1" x14ac:dyDescent="0.4">
      <c r="B44" s="88"/>
      <c r="C44" s="48" t="s">
        <v>136</v>
      </c>
      <c r="D44" s="77"/>
      <c r="E44" s="77"/>
      <c r="F44" s="77"/>
      <c r="G44" s="77"/>
    </row>
    <row r="45" spans="2:7" ht="39" customHeight="1" x14ac:dyDescent="0.35">
      <c r="B45" s="86" t="s">
        <v>18</v>
      </c>
      <c r="C45" s="51" t="s">
        <v>139</v>
      </c>
      <c r="D45" s="75"/>
      <c r="E45" s="75"/>
      <c r="F45" s="75" t="s">
        <v>142</v>
      </c>
      <c r="G45" s="75" t="s">
        <v>143</v>
      </c>
    </row>
    <row r="46" spans="2:7" ht="46.9" customHeight="1" x14ac:dyDescent="0.35">
      <c r="B46" s="87"/>
      <c r="C46" s="51" t="s">
        <v>140</v>
      </c>
      <c r="D46" s="76"/>
      <c r="E46" s="76"/>
      <c r="F46" s="76"/>
      <c r="G46" s="76"/>
    </row>
    <row r="47" spans="2:7" ht="33" customHeight="1" thickBot="1" x14ac:dyDescent="0.4">
      <c r="B47" s="88"/>
      <c r="C47" s="55" t="s">
        <v>141</v>
      </c>
      <c r="D47" s="77"/>
      <c r="E47" s="77"/>
      <c r="F47" s="77"/>
      <c r="G47" s="77"/>
    </row>
    <row r="48" spans="2:7" ht="46.15" customHeight="1" x14ac:dyDescent="0.35">
      <c r="B48" s="86" t="s">
        <v>19</v>
      </c>
      <c r="C48" s="51" t="s">
        <v>144</v>
      </c>
      <c r="D48" s="75"/>
      <c r="E48" s="75"/>
      <c r="F48" s="75" t="s">
        <v>146</v>
      </c>
      <c r="G48" s="75" t="s">
        <v>147</v>
      </c>
    </row>
    <row r="49" spans="2:7" ht="28.15" customHeight="1" thickBot="1" x14ac:dyDescent="0.4">
      <c r="B49" s="88"/>
      <c r="C49" s="55" t="s">
        <v>145</v>
      </c>
      <c r="D49" s="77"/>
      <c r="E49" s="77"/>
      <c r="F49" s="77"/>
      <c r="G49" s="77"/>
    </row>
    <row r="50" spans="2:7" ht="58.9" customHeight="1" thickBot="1" x14ac:dyDescent="0.4">
      <c r="B50" s="57" t="s">
        <v>0</v>
      </c>
      <c r="C50" s="48" t="s">
        <v>148</v>
      </c>
      <c r="D50" s="49"/>
      <c r="E50" s="49"/>
      <c r="F50" s="46" t="s">
        <v>149</v>
      </c>
      <c r="G50" s="46" t="s">
        <v>150</v>
      </c>
    </row>
    <row r="51" spans="2:7" ht="43.9" customHeight="1" x14ac:dyDescent="0.35">
      <c r="B51" s="86" t="s">
        <v>1</v>
      </c>
      <c r="C51" s="51" t="s">
        <v>151</v>
      </c>
      <c r="D51" s="75"/>
      <c r="E51" s="75"/>
      <c r="F51" s="75" t="s">
        <v>157</v>
      </c>
      <c r="G51" s="75" t="s">
        <v>158</v>
      </c>
    </row>
    <row r="52" spans="2:7" ht="32.5" customHeight="1" x14ac:dyDescent="0.35">
      <c r="B52" s="87"/>
      <c r="C52" s="54" t="s">
        <v>152</v>
      </c>
      <c r="D52" s="76"/>
      <c r="E52" s="76"/>
      <c r="F52" s="76"/>
      <c r="G52" s="76"/>
    </row>
    <row r="53" spans="2:7" ht="27" customHeight="1" x14ac:dyDescent="0.35">
      <c r="B53" s="87"/>
      <c r="C53" s="54" t="s">
        <v>153</v>
      </c>
      <c r="D53" s="76"/>
      <c r="E53" s="76"/>
      <c r="F53" s="76"/>
      <c r="G53" s="76"/>
    </row>
    <row r="54" spans="2:7" ht="41.5" customHeight="1" x14ac:dyDescent="0.35">
      <c r="B54" s="87"/>
      <c r="C54" s="54" t="s">
        <v>154</v>
      </c>
      <c r="D54" s="76"/>
      <c r="E54" s="76"/>
      <c r="F54" s="76"/>
      <c r="G54" s="76"/>
    </row>
    <row r="55" spans="2:7" ht="38.5" customHeight="1" x14ac:dyDescent="0.35">
      <c r="B55" s="87"/>
      <c r="C55" s="54" t="s">
        <v>155</v>
      </c>
      <c r="D55" s="76"/>
      <c r="E55" s="76"/>
      <c r="F55" s="76"/>
      <c r="G55" s="76"/>
    </row>
    <row r="56" spans="2:7" ht="35.5" customHeight="1" thickBot="1" x14ac:dyDescent="0.4">
      <c r="B56" s="88"/>
      <c r="C56" s="55" t="s">
        <v>156</v>
      </c>
      <c r="D56" s="77"/>
      <c r="E56" s="77"/>
      <c r="F56" s="77"/>
      <c r="G56" s="77"/>
    </row>
    <row r="57" spans="2:7" ht="42.65" customHeight="1" x14ac:dyDescent="0.35">
      <c r="B57" s="86" t="s">
        <v>2</v>
      </c>
      <c r="C57" s="51" t="s">
        <v>159</v>
      </c>
      <c r="D57" s="75"/>
      <c r="E57" s="75"/>
      <c r="F57" s="75" t="s">
        <v>132</v>
      </c>
      <c r="G57" s="75" t="s">
        <v>133</v>
      </c>
    </row>
    <row r="58" spans="2:7" ht="37.15" customHeight="1" x14ac:dyDescent="0.35">
      <c r="B58" s="87"/>
      <c r="C58" s="54" t="s">
        <v>160</v>
      </c>
      <c r="D58" s="76"/>
      <c r="E58" s="76"/>
      <c r="F58" s="76"/>
      <c r="G58" s="76"/>
    </row>
    <row r="59" spans="2:7" ht="33.65" customHeight="1" x14ac:dyDescent="0.35">
      <c r="B59" s="87"/>
      <c r="C59" s="54" t="s">
        <v>161</v>
      </c>
      <c r="D59" s="76"/>
      <c r="E59" s="76"/>
      <c r="F59" s="76"/>
      <c r="G59" s="76"/>
    </row>
    <row r="60" spans="2:7" ht="39" customHeight="1" x14ac:dyDescent="0.35">
      <c r="B60" s="87"/>
      <c r="C60" s="54" t="s">
        <v>162</v>
      </c>
      <c r="D60" s="76"/>
      <c r="E60" s="76"/>
      <c r="F60" s="76"/>
      <c r="G60" s="76"/>
    </row>
    <row r="61" spans="2:7" ht="46.9" customHeight="1" x14ac:dyDescent="0.35">
      <c r="B61" s="87"/>
      <c r="C61" s="54" t="s">
        <v>163</v>
      </c>
      <c r="D61" s="76"/>
      <c r="E61" s="76"/>
      <c r="F61" s="76"/>
      <c r="G61" s="76"/>
    </row>
    <row r="62" spans="2:7" ht="33" customHeight="1" thickBot="1" x14ac:dyDescent="0.4">
      <c r="B62" s="88"/>
      <c r="C62" s="55" t="s">
        <v>156</v>
      </c>
      <c r="D62" s="77"/>
      <c r="E62" s="77"/>
      <c r="F62" s="77"/>
      <c r="G62" s="77"/>
    </row>
    <row r="63" spans="2:7" ht="42" customHeight="1" x14ac:dyDescent="0.35">
      <c r="B63" s="86" t="s">
        <v>3</v>
      </c>
      <c r="C63" s="51" t="s">
        <v>164</v>
      </c>
      <c r="D63" s="75"/>
      <c r="E63" s="75"/>
      <c r="F63" s="75" t="s">
        <v>170</v>
      </c>
      <c r="G63" s="75" t="s">
        <v>171</v>
      </c>
    </row>
    <row r="64" spans="2:7" ht="52.9" customHeight="1" x14ac:dyDescent="0.35">
      <c r="B64" s="87"/>
      <c r="C64" s="54" t="s">
        <v>165</v>
      </c>
      <c r="D64" s="76"/>
      <c r="E64" s="76"/>
      <c r="F64" s="76"/>
      <c r="G64" s="76"/>
    </row>
    <row r="65" spans="2:7" ht="34.9" customHeight="1" x14ac:dyDescent="0.35">
      <c r="B65" s="87"/>
      <c r="C65" s="54" t="s">
        <v>166</v>
      </c>
      <c r="D65" s="76"/>
      <c r="E65" s="76"/>
      <c r="F65" s="76"/>
      <c r="G65" s="76"/>
    </row>
    <row r="66" spans="2:7" ht="32.5" customHeight="1" x14ac:dyDescent="0.35">
      <c r="B66" s="87"/>
      <c r="C66" s="54" t="s">
        <v>167</v>
      </c>
      <c r="D66" s="76"/>
      <c r="E66" s="76"/>
      <c r="F66" s="76"/>
      <c r="G66" s="76"/>
    </row>
    <row r="67" spans="2:7" ht="43.15" customHeight="1" x14ac:dyDescent="0.35">
      <c r="B67" s="87"/>
      <c r="C67" s="54" t="s">
        <v>168</v>
      </c>
      <c r="D67" s="76"/>
      <c r="E67" s="76"/>
      <c r="F67" s="76"/>
      <c r="G67" s="76"/>
    </row>
    <row r="68" spans="2:7" ht="40.15" customHeight="1" x14ac:dyDescent="0.35">
      <c r="B68" s="87"/>
      <c r="C68" s="54" t="s">
        <v>169</v>
      </c>
      <c r="D68" s="76"/>
      <c r="E68" s="76"/>
      <c r="F68" s="76"/>
      <c r="G68" s="76"/>
    </row>
    <row r="69" spans="2:7" ht="30.65" customHeight="1" thickBot="1" x14ac:dyDescent="0.4">
      <c r="B69" s="88"/>
      <c r="C69" s="55" t="s">
        <v>156</v>
      </c>
      <c r="D69" s="77"/>
      <c r="E69" s="77"/>
      <c r="F69" s="77"/>
      <c r="G69" s="77"/>
    </row>
    <row r="70" spans="2:7" ht="55.9" customHeight="1" x14ac:dyDescent="0.35">
      <c r="B70" s="86" t="s">
        <v>48</v>
      </c>
      <c r="C70" s="51" t="s">
        <v>172</v>
      </c>
      <c r="D70" s="75"/>
      <c r="E70" s="75"/>
      <c r="F70" s="75" t="s">
        <v>177</v>
      </c>
      <c r="G70" s="75" t="s">
        <v>178</v>
      </c>
    </row>
    <row r="71" spans="2:7" ht="43.15" customHeight="1" x14ac:dyDescent="0.35">
      <c r="B71" s="87"/>
      <c r="C71" s="54" t="s">
        <v>173</v>
      </c>
      <c r="D71" s="76"/>
      <c r="E71" s="76"/>
      <c r="F71" s="76"/>
      <c r="G71" s="76"/>
    </row>
    <row r="72" spans="2:7" ht="48.65" customHeight="1" x14ac:dyDescent="0.35">
      <c r="B72" s="87"/>
      <c r="C72" s="54" t="s">
        <v>174</v>
      </c>
      <c r="D72" s="76"/>
      <c r="E72" s="76"/>
      <c r="F72" s="76"/>
      <c r="G72" s="76"/>
    </row>
    <row r="73" spans="2:7" ht="37.9" customHeight="1" x14ac:dyDescent="0.35">
      <c r="B73" s="87"/>
      <c r="C73" s="54" t="s">
        <v>175</v>
      </c>
      <c r="D73" s="76"/>
      <c r="E73" s="76"/>
      <c r="F73" s="76"/>
      <c r="G73" s="76"/>
    </row>
    <row r="74" spans="2:7" ht="36.65" customHeight="1" x14ac:dyDescent="0.35">
      <c r="B74" s="87"/>
      <c r="C74" s="54" t="s">
        <v>176</v>
      </c>
      <c r="D74" s="76"/>
      <c r="E74" s="76"/>
      <c r="F74" s="76"/>
      <c r="G74" s="76"/>
    </row>
    <row r="75" spans="2:7" ht="40.9" customHeight="1" thickBot="1" x14ac:dyDescent="0.4">
      <c r="B75" s="88"/>
      <c r="C75" s="55" t="s">
        <v>156</v>
      </c>
      <c r="D75" s="77"/>
      <c r="E75" s="77"/>
      <c r="F75" s="77"/>
      <c r="G75" s="77"/>
    </row>
    <row r="76" spans="2:7" x14ac:dyDescent="0.35">
      <c r="B76" s="86" t="s">
        <v>20</v>
      </c>
      <c r="C76" s="51" t="s">
        <v>5</v>
      </c>
      <c r="D76" s="52" t="s">
        <v>183</v>
      </c>
      <c r="E76" s="52" t="s">
        <v>186</v>
      </c>
      <c r="F76" s="52" t="s">
        <v>188</v>
      </c>
      <c r="G76" s="59"/>
    </row>
    <row r="77" spans="2:7" ht="40.9" customHeight="1" x14ac:dyDescent="0.35">
      <c r="B77" s="87"/>
      <c r="C77" s="54" t="s">
        <v>179</v>
      </c>
      <c r="D77" s="52"/>
      <c r="E77" s="52"/>
      <c r="F77" s="52"/>
      <c r="G77" s="59"/>
    </row>
    <row r="78" spans="2:7" ht="54" customHeight="1" x14ac:dyDescent="0.35">
      <c r="B78" s="87"/>
      <c r="C78" s="54" t="s">
        <v>180</v>
      </c>
      <c r="D78" s="52" t="s">
        <v>184</v>
      </c>
      <c r="E78" s="52"/>
      <c r="F78" s="52"/>
      <c r="G78" s="59"/>
    </row>
    <row r="79" spans="2:7" ht="59.5" customHeight="1" x14ac:dyDescent="0.35">
      <c r="B79" s="87"/>
      <c r="C79" s="54" t="s">
        <v>181</v>
      </c>
      <c r="D79" s="52" t="s">
        <v>185</v>
      </c>
      <c r="E79" s="52" t="s">
        <v>187</v>
      </c>
      <c r="F79" s="52" t="s">
        <v>189</v>
      </c>
      <c r="G79" s="59"/>
    </row>
    <row r="80" spans="2:7" ht="37.9" customHeight="1" x14ac:dyDescent="0.35">
      <c r="B80" s="87"/>
      <c r="C80" s="54" t="s">
        <v>182</v>
      </c>
      <c r="D80" s="58"/>
      <c r="E80" s="58"/>
      <c r="F80" s="52" t="s">
        <v>190</v>
      </c>
      <c r="G80" s="59" t="s">
        <v>191</v>
      </c>
    </row>
    <row r="81" spans="2:7" ht="0.65" customHeight="1" thickBot="1" x14ac:dyDescent="0.4">
      <c r="B81" s="88"/>
      <c r="C81" s="55"/>
      <c r="D81" s="53"/>
      <c r="E81" s="53"/>
      <c r="F81" s="49"/>
      <c r="G81" s="49"/>
    </row>
    <row r="82" spans="2:7" ht="59.5" customHeight="1" thickBot="1" x14ac:dyDescent="0.4">
      <c r="B82" s="57" t="s">
        <v>23</v>
      </c>
      <c r="C82" s="48" t="s">
        <v>192</v>
      </c>
      <c r="D82" s="49"/>
      <c r="E82" s="49"/>
      <c r="F82" s="46" t="s">
        <v>193</v>
      </c>
      <c r="G82" s="46" t="s">
        <v>194</v>
      </c>
    </row>
    <row r="83" spans="2:7" ht="94.15" customHeight="1" x14ac:dyDescent="0.35">
      <c r="B83" s="86" t="s">
        <v>25</v>
      </c>
      <c r="C83" s="51" t="s">
        <v>195</v>
      </c>
      <c r="D83" s="75"/>
      <c r="E83" s="75"/>
      <c r="F83" s="75" t="s">
        <v>198</v>
      </c>
      <c r="G83" s="75" t="s">
        <v>199</v>
      </c>
    </row>
    <row r="84" spans="2:7" ht="49.15" customHeight="1" x14ac:dyDescent="0.35">
      <c r="B84" s="87"/>
      <c r="C84" s="54" t="s">
        <v>196</v>
      </c>
      <c r="D84" s="76"/>
      <c r="E84" s="76"/>
      <c r="F84" s="76"/>
      <c r="G84" s="76"/>
    </row>
    <row r="85" spans="2:7" ht="48" customHeight="1" thickBot="1" x14ac:dyDescent="0.4">
      <c r="B85" s="88"/>
      <c r="C85" s="55" t="s">
        <v>197</v>
      </c>
      <c r="D85" s="77"/>
      <c r="E85" s="77"/>
      <c r="F85" s="77"/>
      <c r="G85" s="77"/>
    </row>
    <row r="86" spans="2:7" ht="34.15" customHeight="1" x14ac:dyDescent="0.35">
      <c r="B86" s="86" t="s">
        <v>34</v>
      </c>
      <c r="C86" s="51" t="s">
        <v>200</v>
      </c>
      <c r="D86" s="75"/>
      <c r="E86" s="75"/>
      <c r="F86" s="75" t="s">
        <v>206</v>
      </c>
      <c r="G86" s="75" t="s">
        <v>207</v>
      </c>
    </row>
    <row r="87" spans="2:7" ht="57.65" customHeight="1" x14ac:dyDescent="0.35">
      <c r="B87" s="87"/>
      <c r="C87" s="54" t="s">
        <v>201</v>
      </c>
      <c r="D87" s="76"/>
      <c r="E87" s="76"/>
      <c r="F87" s="76"/>
      <c r="G87" s="76"/>
    </row>
    <row r="88" spans="2:7" ht="45" customHeight="1" x14ac:dyDescent="0.35">
      <c r="B88" s="87"/>
      <c r="C88" s="54" t="s">
        <v>202</v>
      </c>
      <c r="D88" s="76"/>
      <c r="E88" s="76"/>
      <c r="F88" s="76"/>
      <c r="G88" s="76"/>
    </row>
    <row r="89" spans="2:7" ht="37.9" customHeight="1" x14ac:dyDescent="0.35">
      <c r="B89" s="87"/>
      <c r="C89" s="54" t="s">
        <v>203</v>
      </c>
      <c r="D89" s="76"/>
      <c r="E89" s="76"/>
      <c r="F89" s="76"/>
      <c r="G89" s="76"/>
    </row>
    <row r="90" spans="2:7" ht="33" customHeight="1" x14ac:dyDescent="0.35">
      <c r="B90" s="87"/>
      <c r="C90" s="51" t="s">
        <v>204</v>
      </c>
      <c r="D90" s="76"/>
      <c r="E90" s="76"/>
      <c r="F90" s="76"/>
      <c r="G90" s="76"/>
    </row>
    <row r="91" spans="2:7" ht="34.9" customHeight="1" thickBot="1" x14ac:dyDescent="0.4">
      <c r="B91" s="88"/>
      <c r="C91" s="48" t="s">
        <v>205</v>
      </c>
      <c r="D91" s="77"/>
      <c r="E91" s="77"/>
      <c r="F91" s="77"/>
      <c r="G91" s="77"/>
    </row>
    <row r="92" spans="2:7" ht="54" customHeight="1" x14ac:dyDescent="0.35">
      <c r="B92" s="86" t="s">
        <v>35</v>
      </c>
      <c r="C92" s="51" t="s">
        <v>208</v>
      </c>
      <c r="D92" s="75"/>
      <c r="E92" s="75"/>
      <c r="F92" s="75" t="s">
        <v>211</v>
      </c>
      <c r="G92" s="75" t="s">
        <v>212</v>
      </c>
    </row>
    <row r="93" spans="2:7" ht="51.65" customHeight="1" x14ac:dyDescent="0.35">
      <c r="B93" s="87"/>
      <c r="C93" s="54" t="s">
        <v>209</v>
      </c>
      <c r="D93" s="76"/>
      <c r="E93" s="76"/>
      <c r="F93" s="76"/>
      <c r="G93" s="76"/>
    </row>
    <row r="94" spans="2:7" ht="36" customHeight="1" thickBot="1" x14ac:dyDescent="0.4">
      <c r="B94" s="88"/>
      <c r="C94" s="55" t="s">
        <v>210</v>
      </c>
      <c r="D94" s="77"/>
      <c r="E94" s="77"/>
      <c r="F94" s="77"/>
      <c r="G94" s="77"/>
    </row>
    <row r="95" spans="2:7" ht="60" customHeight="1" x14ac:dyDescent="0.35">
      <c r="B95" s="86" t="s">
        <v>37</v>
      </c>
      <c r="C95" s="51" t="s">
        <v>213</v>
      </c>
      <c r="D95" s="75"/>
      <c r="E95" s="75"/>
      <c r="F95" s="75" t="s">
        <v>217</v>
      </c>
      <c r="G95" s="75" t="s">
        <v>218</v>
      </c>
    </row>
    <row r="96" spans="2:7" ht="33" customHeight="1" x14ac:dyDescent="0.35">
      <c r="B96" s="87"/>
      <c r="C96" s="54" t="s">
        <v>214</v>
      </c>
      <c r="D96" s="76"/>
      <c r="E96" s="76"/>
      <c r="F96" s="76"/>
      <c r="G96" s="76"/>
    </row>
    <row r="97" spans="2:7" ht="63" customHeight="1" x14ac:dyDescent="0.35">
      <c r="B97" s="87"/>
      <c r="C97" s="54" t="s">
        <v>215</v>
      </c>
      <c r="D97" s="76"/>
      <c r="E97" s="76"/>
      <c r="F97" s="76"/>
      <c r="G97" s="76"/>
    </row>
    <row r="98" spans="2:7" ht="105.65" customHeight="1" thickBot="1" x14ac:dyDescent="0.4">
      <c r="B98" s="87"/>
      <c r="C98" s="57" t="s">
        <v>216</v>
      </c>
      <c r="D98" s="76"/>
      <c r="E98" s="76"/>
      <c r="F98" s="76"/>
      <c r="G98" s="76"/>
    </row>
    <row r="99" spans="2:7" ht="0.65" customHeight="1" thickBot="1" x14ac:dyDescent="0.4">
      <c r="B99" s="87"/>
      <c r="C99" s="60"/>
      <c r="D99" s="76"/>
      <c r="E99" s="76"/>
      <c r="F99" s="76"/>
      <c r="G99" s="76"/>
    </row>
    <row r="100" spans="2:7" ht="15" hidden="1" thickBot="1" x14ac:dyDescent="0.4">
      <c r="B100" s="88"/>
      <c r="C100" s="61"/>
      <c r="D100" s="77"/>
      <c r="E100" s="77"/>
      <c r="F100" s="77"/>
      <c r="G100" s="77"/>
    </row>
    <row r="101" spans="2:7" x14ac:dyDescent="0.35">
      <c r="B101" s="86" t="s">
        <v>40</v>
      </c>
      <c r="C101" s="51" t="s">
        <v>219</v>
      </c>
      <c r="D101" s="52" t="s">
        <v>223</v>
      </c>
      <c r="E101" s="75" t="s">
        <v>96</v>
      </c>
      <c r="F101" s="75" t="s">
        <v>266</v>
      </c>
      <c r="G101" s="75" t="s">
        <v>267</v>
      </c>
    </row>
    <row r="102" spans="2:7" ht="51" customHeight="1" x14ac:dyDescent="0.35">
      <c r="B102" s="87"/>
      <c r="C102" s="54" t="s">
        <v>220</v>
      </c>
      <c r="D102" s="52" t="s">
        <v>224</v>
      </c>
      <c r="E102" s="76"/>
      <c r="F102" s="76"/>
      <c r="G102" s="76"/>
    </row>
    <row r="103" spans="2:7" ht="40.9" customHeight="1" x14ac:dyDescent="0.35">
      <c r="B103" s="87"/>
      <c r="C103" s="54" t="s">
        <v>221</v>
      </c>
      <c r="D103" s="52"/>
      <c r="E103" s="76"/>
      <c r="F103" s="76"/>
      <c r="G103" s="76"/>
    </row>
    <row r="104" spans="2:7" ht="48.65" customHeight="1" thickBot="1" x14ac:dyDescent="0.4">
      <c r="B104" s="88"/>
      <c r="C104" s="55" t="s">
        <v>222</v>
      </c>
      <c r="D104" s="53"/>
      <c r="E104" s="77"/>
      <c r="F104" s="77"/>
      <c r="G104" s="77"/>
    </row>
    <row r="105" spans="2:7" x14ac:dyDescent="0.35">
      <c r="B105" s="86" t="s">
        <v>41</v>
      </c>
      <c r="C105" s="51" t="s">
        <v>46</v>
      </c>
      <c r="D105" s="75"/>
      <c r="E105" s="75"/>
      <c r="F105" s="75" t="s">
        <v>228</v>
      </c>
      <c r="G105" s="75" t="s">
        <v>229</v>
      </c>
    </row>
    <row r="106" spans="2:7" ht="45.65" customHeight="1" x14ac:dyDescent="0.35">
      <c r="B106" s="87"/>
      <c r="C106" s="54" t="s">
        <v>225</v>
      </c>
      <c r="D106" s="76"/>
      <c r="E106" s="76"/>
      <c r="F106" s="76"/>
      <c r="G106" s="76"/>
    </row>
    <row r="107" spans="2:7" ht="53.5" customHeight="1" x14ac:dyDescent="0.35">
      <c r="B107" s="87"/>
      <c r="C107" s="54" t="s">
        <v>226</v>
      </c>
      <c r="D107" s="76"/>
      <c r="E107" s="76"/>
      <c r="F107" s="76"/>
      <c r="G107" s="76"/>
    </row>
    <row r="108" spans="2:7" ht="76.900000000000006" customHeight="1" x14ac:dyDescent="0.35">
      <c r="B108" s="87"/>
      <c r="C108" s="54" t="s">
        <v>227</v>
      </c>
      <c r="D108" s="76"/>
      <c r="E108" s="76"/>
      <c r="F108" s="76"/>
      <c r="G108" s="76"/>
    </row>
    <row r="109" spans="2:7" ht="15" hidden="1" thickBot="1" x14ac:dyDescent="0.4">
      <c r="B109" s="88"/>
      <c r="C109" s="48"/>
      <c r="D109" s="77"/>
      <c r="E109" s="77"/>
      <c r="F109" s="77"/>
      <c r="G109" s="77"/>
    </row>
    <row r="110" spans="2:7" ht="43.9" customHeight="1" thickBot="1" x14ac:dyDescent="0.4">
      <c r="B110" s="57" t="s">
        <v>26</v>
      </c>
      <c r="C110" s="48" t="s">
        <v>230</v>
      </c>
      <c r="D110" s="49"/>
      <c r="E110" s="49"/>
      <c r="F110" s="46" t="s">
        <v>231</v>
      </c>
      <c r="G110" s="46" t="s">
        <v>232</v>
      </c>
    </row>
    <row r="111" spans="2:7" ht="12.65" customHeight="1" x14ac:dyDescent="0.35">
      <c r="B111" s="86" t="s">
        <v>27</v>
      </c>
      <c r="C111" s="51" t="s">
        <v>28</v>
      </c>
      <c r="D111" s="75"/>
      <c r="E111" s="75"/>
      <c r="F111" s="75" t="s">
        <v>234</v>
      </c>
      <c r="G111" s="75" t="s">
        <v>235</v>
      </c>
    </row>
    <row r="112" spans="2:7" ht="49.9" customHeight="1" thickBot="1" x14ac:dyDescent="0.4">
      <c r="B112" s="88"/>
      <c r="C112" s="55" t="s">
        <v>233</v>
      </c>
      <c r="D112" s="77"/>
      <c r="E112" s="77"/>
      <c r="F112" s="77"/>
      <c r="G112" s="77"/>
    </row>
    <row r="113" spans="2:7" ht="54.65" customHeight="1" x14ac:dyDescent="0.35">
      <c r="B113" s="86" t="s">
        <v>29</v>
      </c>
      <c r="C113" s="51" t="s">
        <v>236</v>
      </c>
      <c r="D113" s="75">
        <v>16</v>
      </c>
      <c r="E113" s="75" t="s">
        <v>238</v>
      </c>
      <c r="F113" s="75" t="s">
        <v>239</v>
      </c>
      <c r="G113" s="75" t="s">
        <v>240</v>
      </c>
    </row>
    <row r="114" spans="2:7" ht="68.5" customHeight="1" thickBot="1" x14ac:dyDescent="0.4">
      <c r="B114" s="88"/>
      <c r="C114" s="55" t="s">
        <v>237</v>
      </c>
      <c r="D114" s="77"/>
      <c r="E114" s="77"/>
      <c r="F114" s="77"/>
      <c r="G114" s="77"/>
    </row>
    <row r="115" spans="2:7" ht="49.15" customHeight="1" thickBot="1" x14ac:dyDescent="0.4">
      <c r="B115" s="57" t="s">
        <v>30</v>
      </c>
      <c r="C115" s="48" t="s">
        <v>241</v>
      </c>
      <c r="D115" s="49"/>
      <c r="E115" s="49"/>
      <c r="F115" s="46" t="s">
        <v>242</v>
      </c>
      <c r="G115" s="46" t="s">
        <v>243</v>
      </c>
    </row>
    <row r="116" spans="2:7" ht="22.9" customHeight="1" x14ac:dyDescent="0.35">
      <c r="B116" s="86" t="s">
        <v>32</v>
      </c>
      <c r="C116" s="51" t="s">
        <v>244</v>
      </c>
      <c r="D116" s="75"/>
      <c r="E116" s="75"/>
      <c r="F116" s="75" t="s">
        <v>246</v>
      </c>
      <c r="G116" s="75" t="s">
        <v>247</v>
      </c>
    </row>
    <row r="117" spans="2:7" ht="43.15" customHeight="1" thickBot="1" x14ac:dyDescent="0.4">
      <c r="B117" s="88"/>
      <c r="C117" s="55" t="s">
        <v>245</v>
      </c>
      <c r="D117" s="77"/>
      <c r="E117" s="77"/>
      <c r="F117" s="77"/>
      <c r="G117" s="77"/>
    </row>
    <row r="118" spans="2:7" ht="48.65" customHeight="1" thickBot="1" x14ac:dyDescent="0.4">
      <c r="B118" s="57" t="s">
        <v>33</v>
      </c>
      <c r="C118" s="48" t="s">
        <v>248</v>
      </c>
      <c r="D118" s="49"/>
      <c r="E118" s="49"/>
      <c r="F118" s="49" t="s">
        <v>249</v>
      </c>
      <c r="G118" s="49" t="s">
        <v>250</v>
      </c>
    </row>
    <row r="119" spans="2:7" ht="21" customHeight="1" x14ac:dyDescent="0.35">
      <c r="B119" s="86" t="s">
        <v>49</v>
      </c>
      <c r="C119" s="51" t="s">
        <v>251</v>
      </c>
      <c r="D119" s="52" t="s">
        <v>253</v>
      </c>
      <c r="E119" s="75"/>
      <c r="F119" s="75" t="s">
        <v>255</v>
      </c>
      <c r="G119" s="75" t="s">
        <v>256</v>
      </c>
    </row>
    <row r="120" spans="2:7" ht="41.5" customHeight="1" thickBot="1" x14ac:dyDescent="0.4">
      <c r="B120" s="88"/>
      <c r="C120" s="55" t="s">
        <v>252</v>
      </c>
      <c r="D120" s="49" t="s">
        <v>254</v>
      </c>
      <c r="E120" s="77"/>
      <c r="F120" s="77"/>
      <c r="G120" s="77"/>
    </row>
    <row r="121" spans="2:7" ht="15" thickBot="1" x14ac:dyDescent="0.4">
      <c r="B121" s="56" t="s">
        <v>64</v>
      </c>
      <c r="C121" s="48" t="s">
        <v>257</v>
      </c>
      <c r="D121" s="49"/>
      <c r="E121" s="49"/>
      <c r="F121" s="49" t="s">
        <v>258</v>
      </c>
      <c r="G121" s="49" t="s">
        <v>107</v>
      </c>
    </row>
    <row r="122" spans="2:7" x14ac:dyDescent="0.35">
      <c r="B122" s="86"/>
      <c r="C122" s="86" t="s">
        <v>259</v>
      </c>
      <c r="D122" s="75"/>
      <c r="E122" s="75"/>
      <c r="F122" s="59" t="s">
        <v>260</v>
      </c>
      <c r="G122" s="78" t="s">
        <v>263</v>
      </c>
    </row>
    <row r="123" spans="2:7" x14ac:dyDescent="0.35">
      <c r="B123" s="87"/>
      <c r="C123" s="87"/>
      <c r="D123" s="76"/>
      <c r="E123" s="76"/>
      <c r="F123" s="59" t="s">
        <v>261</v>
      </c>
      <c r="G123" s="79"/>
    </row>
    <row r="124" spans="2:7" ht="15" thickBot="1" x14ac:dyDescent="0.4">
      <c r="B124" s="88"/>
      <c r="C124" s="88"/>
      <c r="D124" s="77"/>
      <c r="E124" s="77"/>
      <c r="F124" s="46" t="s">
        <v>262</v>
      </c>
      <c r="G124" s="80"/>
    </row>
    <row r="125" spans="2:7" ht="18.5" x14ac:dyDescent="0.35">
      <c r="B125" s="44" t="s">
        <v>264</v>
      </c>
    </row>
    <row r="126" spans="2:7" x14ac:dyDescent="0.35">
      <c r="B126" s="62" t="s">
        <v>265</v>
      </c>
    </row>
  </sheetData>
  <mergeCells count="131">
    <mergeCell ref="B122:B124"/>
    <mergeCell ref="C122:C124"/>
    <mergeCell ref="D122:D124"/>
    <mergeCell ref="E122:E124"/>
    <mergeCell ref="G122:G124"/>
    <mergeCell ref="B116:B117"/>
    <mergeCell ref="D116:D117"/>
    <mergeCell ref="E116:E117"/>
    <mergeCell ref="F116:F117"/>
    <mergeCell ref="G116:G117"/>
    <mergeCell ref="B119:B120"/>
    <mergeCell ref="E119:E120"/>
    <mergeCell ref="F119:F120"/>
    <mergeCell ref="G119:G120"/>
    <mergeCell ref="B111:B112"/>
    <mergeCell ref="D111:D112"/>
    <mergeCell ref="E111:E112"/>
    <mergeCell ref="F111:F112"/>
    <mergeCell ref="G111:G112"/>
    <mergeCell ref="B113:B114"/>
    <mergeCell ref="D113:D114"/>
    <mergeCell ref="E113:E114"/>
    <mergeCell ref="F113:F114"/>
    <mergeCell ref="G113:G114"/>
    <mergeCell ref="B101:B104"/>
    <mergeCell ref="E101:E104"/>
    <mergeCell ref="F101:F104"/>
    <mergeCell ref="G101:G104"/>
    <mergeCell ref="B105:B109"/>
    <mergeCell ref="D105:D109"/>
    <mergeCell ref="E105:E109"/>
    <mergeCell ref="F105:F109"/>
    <mergeCell ref="G105:G109"/>
    <mergeCell ref="B92:B94"/>
    <mergeCell ref="D92:D94"/>
    <mergeCell ref="E92:E94"/>
    <mergeCell ref="F92:F94"/>
    <mergeCell ref="G92:G94"/>
    <mergeCell ref="B95:B100"/>
    <mergeCell ref="D95:D100"/>
    <mergeCell ref="E95:E100"/>
    <mergeCell ref="F95:F100"/>
    <mergeCell ref="G95:G100"/>
    <mergeCell ref="B83:B85"/>
    <mergeCell ref="D83:D85"/>
    <mergeCell ref="E83:E85"/>
    <mergeCell ref="F83:F85"/>
    <mergeCell ref="G83:G85"/>
    <mergeCell ref="B86:B91"/>
    <mergeCell ref="D86:D91"/>
    <mergeCell ref="E86:E91"/>
    <mergeCell ref="F86:F91"/>
    <mergeCell ref="G86:G91"/>
    <mergeCell ref="B70:B75"/>
    <mergeCell ref="D70:D75"/>
    <mergeCell ref="E70:E75"/>
    <mergeCell ref="F70:F75"/>
    <mergeCell ref="G70:G75"/>
    <mergeCell ref="B76:B81"/>
    <mergeCell ref="B57:B62"/>
    <mergeCell ref="D57:D62"/>
    <mergeCell ref="E57:E62"/>
    <mergeCell ref="F57:F62"/>
    <mergeCell ref="G57:G62"/>
    <mergeCell ref="B63:B69"/>
    <mergeCell ref="D63:D69"/>
    <mergeCell ref="E63:E69"/>
    <mergeCell ref="F63:F69"/>
    <mergeCell ref="G63:G69"/>
    <mergeCell ref="B48:B49"/>
    <mergeCell ref="D48:D49"/>
    <mergeCell ref="E48:E49"/>
    <mergeCell ref="F48:F49"/>
    <mergeCell ref="G48:G49"/>
    <mergeCell ref="B51:B56"/>
    <mergeCell ref="D51:D56"/>
    <mergeCell ref="E51:E56"/>
    <mergeCell ref="F51:F56"/>
    <mergeCell ref="G51:G56"/>
    <mergeCell ref="B43:B44"/>
    <mergeCell ref="D43:D44"/>
    <mergeCell ref="E43:E44"/>
    <mergeCell ref="F43:F44"/>
    <mergeCell ref="G43:G44"/>
    <mergeCell ref="B45:B47"/>
    <mergeCell ref="D45:D47"/>
    <mergeCell ref="E45:E47"/>
    <mergeCell ref="F45:F47"/>
    <mergeCell ref="G45:G47"/>
    <mergeCell ref="B37:B39"/>
    <mergeCell ref="D37:D39"/>
    <mergeCell ref="E37:E39"/>
    <mergeCell ref="F37:F39"/>
    <mergeCell ref="G37:G39"/>
    <mergeCell ref="B40:B41"/>
    <mergeCell ref="D40:D41"/>
    <mergeCell ref="E40:E41"/>
    <mergeCell ref="F40:F41"/>
    <mergeCell ref="G40:G41"/>
    <mergeCell ref="B25:B27"/>
    <mergeCell ref="D25:D27"/>
    <mergeCell ref="E25:E27"/>
    <mergeCell ref="F25:F27"/>
    <mergeCell ref="G25:G27"/>
    <mergeCell ref="B28:B35"/>
    <mergeCell ref="D28:D35"/>
    <mergeCell ref="E28:E35"/>
    <mergeCell ref="F28:F35"/>
    <mergeCell ref="G28:G35"/>
    <mergeCell ref="B15:B16"/>
    <mergeCell ref="D15:D16"/>
    <mergeCell ref="E15:E16"/>
    <mergeCell ref="F15:F16"/>
    <mergeCell ref="G15:G16"/>
    <mergeCell ref="B18:B24"/>
    <mergeCell ref="D18:D24"/>
    <mergeCell ref="E18:E24"/>
    <mergeCell ref="F18:F24"/>
    <mergeCell ref="G18:G24"/>
    <mergeCell ref="G7:G9"/>
    <mergeCell ref="B11:B14"/>
    <mergeCell ref="D11:D14"/>
    <mergeCell ref="E11:E14"/>
    <mergeCell ref="F11:F14"/>
    <mergeCell ref="G11:G14"/>
    <mergeCell ref="B3:B4"/>
    <mergeCell ref="C3:C4"/>
    <mergeCell ref="D3:D4"/>
    <mergeCell ref="E3:E4"/>
    <mergeCell ref="B7:B9"/>
    <mergeCell ref="F7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Смета 2021</vt:lpstr>
      <vt:lpstr>Расшифровка статей расходов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2023-05-02T10:09:14Z</dcterms:modified>
</cp:coreProperties>
</file>